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928"/>
  <workbookPr defaultThemeVersion="166925"/>
  <mc:AlternateContent xmlns:mc="http://schemas.openxmlformats.org/markup-compatibility/2006">
    <mc:Choice Requires="x15">
      <x15ac:absPath xmlns:x15ac="http://schemas.microsoft.com/office/spreadsheetml/2010/11/ac" url="O:\Datacall\2021 Datacall Year\2.4 Postings\2. Tables\6. GAP\"/>
    </mc:Choice>
  </mc:AlternateContent>
  <xr:revisionPtr revIDLastSave="0" documentId="13_ncr:1_{FFFE5DA6-3337-4885-B4CB-78EBA9149060}" xr6:coauthVersionLast="47" xr6:coauthVersionMax="47" xr10:uidLastSave="{00000000-0000-0000-0000-000000000000}"/>
  <bookViews>
    <workbookView xWindow="-120" yWindow="-120" windowWidth="29040" windowHeight="15840" activeTab="2" xr2:uid="{0AAD9FBE-DEC6-4C10-97AE-36AEF3EEC5F0}"/>
  </bookViews>
  <sheets>
    <sheet name="Diversion Rates (Alphabetical)" sheetId="1" r:id="rId1"/>
    <sheet name="Residential Diversion Rates" sheetId="5" r:id="rId2"/>
    <sheet name="Municipal Grouping" sheetId="3" r:id="rId3"/>
  </sheets>
  <definedNames>
    <definedName name="_xlnm._FilterDatabase" localSheetId="0" hidden="1">'Diversion Rates (Alphabetical)'!$B$6:$AD$6</definedName>
    <definedName name="_xlnm._FilterDatabase" localSheetId="1" hidden="1">'Residential Diversion Rates'!$B$6:$AD$6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D135" i="3" l="1"/>
  <c r="Z135" i="3"/>
  <c r="R135" i="3"/>
  <c r="O135" i="3"/>
  <c r="L135" i="3"/>
  <c r="AD134" i="3"/>
  <c r="Z134" i="3"/>
  <c r="R134" i="3"/>
  <c r="O134" i="3"/>
  <c r="L134" i="3"/>
  <c r="AD133" i="3"/>
  <c r="Z133" i="3"/>
  <c r="R133" i="3"/>
  <c r="O133" i="3"/>
  <c r="L133" i="3"/>
  <c r="AD132" i="3"/>
  <c r="Z132" i="3"/>
  <c r="R132" i="3"/>
  <c r="O132" i="3"/>
  <c r="L132" i="3"/>
  <c r="AD131" i="3"/>
  <c r="Z131" i="3"/>
  <c r="R131" i="3"/>
  <c r="O131" i="3"/>
  <c r="L131" i="3"/>
  <c r="AD130" i="3"/>
  <c r="Z130" i="3"/>
  <c r="R130" i="3"/>
  <c r="O130" i="3"/>
  <c r="L130" i="3"/>
  <c r="AD129" i="3"/>
  <c r="Z129" i="3"/>
  <c r="R129" i="3"/>
  <c r="O129" i="3"/>
  <c r="L129" i="3"/>
  <c r="AD128" i="3"/>
  <c r="Z128" i="3"/>
  <c r="R128" i="3"/>
  <c r="O128" i="3"/>
  <c r="L128" i="3"/>
  <c r="AD127" i="3"/>
  <c r="Z127" i="3"/>
  <c r="R127" i="3"/>
  <c r="O127" i="3"/>
  <c r="L127" i="3"/>
  <c r="AD126" i="3"/>
  <c r="Z126" i="3"/>
  <c r="R126" i="3"/>
  <c r="O126" i="3"/>
  <c r="L126" i="3"/>
  <c r="AD125" i="3"/>
  <c r="Z125" i="3"/>
  <c r="R125" i="3"/>
  <c r="O125" i="3"/>
  <c r="L125" i="3"/>
  <c r="AD124" i="3"/>
  <c r="Z124" i="3"/>
  <c r="R124" i="3"/>
  <c r="O124" i="3"/>
  <c r="L124" i="3"/>
  <c r="AD123" i="3"/>
  <c r="Z123" i="3"/>
  <c r="R123" i="3"/>
  <c r="O123" i="3"/>
  <c r="L123" i="3"/>
  <c r="AD122" i="3"/>
  <c r="Z122" i="3"/>
  <c r="R122" i="3"/>
  <c r="O122" i="3"/>
  <c r="L122" i="3"/>
  <c r="AD121" i="3"/>
  <c r="Z121" i="3"/>
  <c r="R121" i="3"/>
  <c r="O121" i="3"/>
  <c r="L121" i="3"/>
  <c r="AD116" i="3"/>
  <c r="Z116" i="3"/>
  <c r="R116" i="3"/>
  <c r="O116" i="3"/>
  <c r="L116" i="3"/>
  <c r="AD115" i="3"/>
  <c r="Z115" i="3"/>
  <c r="R115" i="3"/>
  <c r="O115" i="3"/>
  <c r="L115" i="3"/>
  <c r="AD114" i="3"/>
  <c r="Z114" i="3"/>
  <c r="R114" i="3"/>
  <c r="O114" i="3"/>
  <c r="L114" i="3"/>
  <c r="AD113" i="3"/>
  <c r="Z113" i="3"/>
  <c r="R113" i="3"/>
  <c r="O113" i="3"/>
  <c r="L113" i="3"/>
  <c r="AD112" i="3"/>
  <c r="Z112" i="3"/>
  <c r="R112" i="3"/>
  <c r="O112" i="3"/>
  <c r="L112" i="3"/>
  <c r="AD107" i="3"/>
  <c r="Z107" i="3"/>
  <c r="R107" i="3"/>
  <c r="O107" i="3"/>
  <c r="L107" i="3"/>
  <c r="AD106" i="3"/>
  <c r="Z106" i="3"/>
  <c r="R106" i="3"/>
  <c r="O106" i="3"/>
  <c r="L106" i="3"/>
  <c r="AD105" i="3"/>
  <c r="Z105" i="3"/>
  <c r="R105" i="3"/>
  <c r="O105" i="3"/>
  <c r="L105" i="3"/>
  <c r="AD104" i="3"/>
  <c r="Z104" i="3"/>
  <c r="R104" i="3"/>
  <c r="O104" i="3"/>
  <c r="L104" i="3"/>
  <c r="AD103" i="3"/>
  <c r="Z103" i="3"/>
  <c r="R103" i="3"/>
  <c r="O103" i="3"/>
  <c r="L103" i="3"/>
  <c r="AD102" i="3"/>
  <c r="Z102" i="3"/>
  <c r="R102" i="3"/>
  <c r="O102" i="3"/>
  <c r="L102" i="3"/>
  <c r="AD101" i="3"/>
  <c r="Z101" i="3"/>
  <c r="R101" i="3"/>
  <c r="O101" i="3"/>
  <c r="L101" i="3"/>
  <c r="AD100" i="3"/>
  <c r="Z100" i="3"/>
  <c r="R100" i="3"/>
  <c r="O100" i="3"/>
  <c r="L100" i="3"/>
  <c r="AD99" i="3"/>
  <c r="Z99" i="3"/>
  <c r="R99" i="3"/>
  <c r="O99" i="3"/>
  <c r="L99" i="3"/>
  <c r="AD98" i="3"/>
  <c r="Z98" i="3"/>
  <c r="R98" i="3"/>
  <c r="O98" i="3"/>
  <c r="L98" i="3"/>
  <c r="AD97" i="3"/>
  <c r="Z97" i="3"/>
  <c r="R97" i="3"/>
  <c r="O97" i="3"/>
  <c r="L97" i="3"/>
  <c r="AD96" i="3"/>
  <c r="Z96" i="3"/>
  <c r="R96" i="3"/>
  <c r="O96" i="3"/>
  <c r="L96" i="3"/>
  <c r="AD95" i="3"/>
  <c r="Z95" i="3"/>
  <c r="R95" i="3"/>
  <c r="O95" i="3"/>
  <c r="L95" i="3"/>
  <c r="AD94" i="3"/>
  <c r="Z94" i="3"/>
  <c r="R94" i="3"/>
  <c r="O94" i="3"/>
  <c r="L94" i="3"/>
  <c r="AD93" i="3"/>
  <c r="Z93" i="3"/>
  <c r="R93" i="3"/>
  <c r="O93" i="3"/>
  <c r="L93" i="3"/>
  <c r="AD92" i="3"/>
  <c r="Z92" i="3"/>
  <c r="R92" i="3"/>
  <c r="O92" i="3"/>
  <c r="L92" i="3"/>
  <c r="AD91" i="3"/>
  <c r="Z91" i="3"/>
  <c r="R91" i="3"/>
  <c r="O91" i="3"/>
  <c r="L91" i="3"/>
  <c r="AD90" i="3"/>
  <c r="Z90" i="3"/>
  <c r="R90" i="3"/>
  <c r="O90" i="3"/>
  <c r="L90" i="3"/>
  <c r="AD89" i="3"/>
  <c r="Z89" i="3"/>
  <c r="R89" i="3"/>
  <c r="O89" i="3"/>
  <c r="L89" i="3"/>
  <c r="AD88" i="3"/>
  <c r="Z88" i="3"/>
  <c r="R88" i="3"/>
  <c r="O88" i="3"/>
  <c r="L88" i="3"/>
  <c r="AD87" i="3"/>
  <c r="Z87" i="3"/>
  <c r="R87" i="3"/>
  <c r="O87" i="3"/>
  <c r="L87" i="3"/>
  <c r="AD86" i="3"/>
  <c r="Z86" i="3"/>
  <c r="R86" i="3"/>
  <c r="O86" i="3"/>
  <c r="L86" i="3"/>
  <c r="AD85" i="3"/>
  <c r="Z85" i="3"/>
  <c r="R85" i="3"/>
  <c r="O85" i="3"/>
  <c r="L85" i="3"/>
  <c r="AD84" i="3"/>
  <c r="Z84" i="3"/>
  <c r="R84" i="3"/>
  <c r="O84" i="3"/>
  <c r="L84" i="3"/>
  <c r="AD83" i="3"/>
  <c r="Z83" i="3"/>
  <c r="R83" i="3"/>
  <c r="O83" i="3"/>
  <c r="L83" i="3"/>
  <c r="AD82" i="3"/>
  <c r="Z82" i="3"/>
  <c r="R82" i="3"/>
  <c r="O82" i="3"/>
  <c r="L82" i="3"/>
  <c r="AD81" i="3"/>
  <c r="Z81" i="3"/>
  <c r="R81" i="3"/>
  <c r="O81" i="3"/>
  <c r="L81" i="3"/>
  <c r="AD80" i="3"/>
  <c r="Z80" i="3"/>
  <c r="R80" i="3"/>
  <c r="O80" i="3"/>
  <c r="L80" i="3"/>
  <c r="AD75" i="3"/>
  <c r="Z75" i="3"/>
  <c r="R75" i="3"/>
  <c r="O75" i="3"/>
  <c r="L75" i="3"/>
  <c r="AD74" i="3"/>
  <c r="Z74" i="3"/>
  <c r="R74" i="3"/>
  <c r="O74" i="3"/>
  <c r="L74" i="3"/>
  <c r="AD73" i="3"/>
  <c r="Z73" i="3"/>
  <c r="R73" i="3"/>
  <c r="O73" i="3"/>
  <c r="L73" i="3"/>
  <c r="AD72" i="3"/>
  <c r="Z72" i="3"/>
  <c r="R72" i="3"/>
  <c r="O72" i="3"/>
  <c r="L72" i="3"/>
  <c r="AD71" i="3"/>
  <c r="Z71" i="3"/>
  <c r="R71" i="3"/>
  <c r="O71" i="3"/>
  <c r="L71" i="3"/>
  <c r="AD70" i="3"/>
  <c r="Z70" i="3"/>
  <c r="R70" i="3"/>
  <c r="O70" i="3"/>
  <c r="L70" i="3"/>
  <c r="AD65" i="3"/>
  <c r="Z65" i="3"/>
  <c r="R65" i="3"/>
  <c r="O65" i="3"/>
  <c r="L65" i="3"/>
  <c r="AD64" i="3"/>
  <c r="Z64" i="3"/>
  <c r="R64" i="3"/>
  <c r="O64" i="3"/>
  <c r="L64" i="3"/>
  <c r="AD63" i="3"/>
  <c r="Z63" i="3"/>
  <c r="R63" i="3"/>
  <c r="O63" i="3"/>
  <c r="L63" i="3"/>
  <c r="AD62" i="3"/>
  <c r="Z62" i="3"/>
  <c r="R62" i="3"/>
  <c r="O62" i="3"/>
  <c r="L62" i="3"/>
  <c r="AD61" i="3"/>
  <c r="Z61" i="3"/>
  <c r="R61" i="3"/>
  <c r="O61" i="3"/>
  <c r="L61" i="3"/>
  <c r="AD60" i="3"/>
  <c r="Z60" i="3"/>
  <c r="R60" i="3"/>
  <c r="O60" i="3"/>
  <c r="L60" i="3"/>
  <c r="AD59" i="3"/>
  <c r="Z59" i="3"/>
  <c r="R59" i="3"/>
  <c r="O59" i="3"/>
  <c r="L59" i="3"/>
  <c r="AD58" i="3"/>
  <c r="Z58" i="3"/>
  <c r="R58" i="3"/>
  <c r="O58" i="3"/>
  <c r="L58" i="3"/>
  <c r="AD53" i="3"/>
  <c r="Z53" i="3"/>
  <c r="R53" i="3"/>
  <c r="O53" i="3"/>
  <c r="L53" i="3"/>
  <c r="AD52" i="3"/>
  <c r="Z52" i="3"/>
  <c r="R52" i="3"/>
  <c r="O52" i="3"/>
  <c r="L52" i="3"/>
  <c r="AD51" i="3"/>
  <c r="Z51" i="3"/>
  <c r="R51" i="3"/>
  <c r="O51" i="3"/>
  <c r="L51" i="3"/>
  <c r="AD50" i="3"/>
  <c r="Z50" i="3"/>
  <c r="R50" i="3"/>
  <c r="O50" i="3"/>
  <c r="L50" i="3"/>
  <c r="AD49" i="3"/>
  <c r="Z49" i="3"/>
  <c r="R49" i="3"/>
  <c r="O49" i="3"/>
  <c r="L49" i="3"/>
  <c r="AD48" i="3"/>
  <c r="Z48" i="3"/>
  <c r="R48" i="3"/>
  <c r="O48" i="3"/>
  <c r="L48" i="3"/>
  <c r="AD47" i="3"/>
  <c r="Z47" i="3"/>
  <c r="R47" i="3"/>
  <c r="O47" i="3"/>
  <c r="L47" i="3"/>
  <c r="AD46" i="3"/>
  <c r="Z46" i="3"/>
  <c r="R46" i="3"/>
  <c r="O46" i="3"/>
  <c r="L46" i="3"/>
  <c r="AD45" i="3"/>
  <c r="Z45" i="3"/>
  <c r="R45" i="3"/>
  <c r="O45" i="3"/>
  <c r="L45" i="3"/>
  <c r="AD44" i="3"/>
  <c r="Z44" i="3"/>
  <c r="R44" i="3"/>
  <c r="O44" i="3"/>
  <c r="L44" i="3"/>
  <c r="AD43" i="3"/>
  <c r="Z43" i="3"/>
  <c r="R43" i="3"/>
  <c r="O43" i="3"/>
  <c r="L43" i="3"/>
  <c r="AD42" i="3"/>
  <c r="Z42" i="3"/>
  <c r="R42" i="3"/>
  <c r="O42" i="3"/>
  <c r="L42" i="3"/>
  <c r="AD41" i="3"/>
  <c r="Z41" i="3"/>
  <c r="R41" i="3"/>
  <c r="O41" i="3"/>
  <c r="L41" i="3"/>
  <c r="AD40" i="3"/>
  <c r="Z40" i="3"/>
  <c r="R40" i="3"/>
  <c r="O40" i="3"/>
  <c r="L40" i="3"/>
  <c r="AD39" i="3"/>
  <c r="Z39" i="3"/>
  <c r="R39" i="3"/>
  <c r="O39" i="3"/>
  <c r="L39" i="3"/>
  <c r="AD34" i="3"/>
  <c r="Z34" i="3"/>
  <c r="R34" i="3"/>
  <c r="O34" i="3"/>
  <c r="L34" i="3"/>
  <c r="AD33" i="3"/>
  <c r="Z33" i="3"/>
  <c r="R33" i="3"/>
  <c r="O33" i="3"/>
  <c r="L33" i="3"/>
  <c r="AD32" i="3"/>
  <c r="Z32" i="3"/>
  <c r="R32" i="3"/>
  <c r="O32" i="3"/>
  <c r="L32" i="3"/>
  <c r="AD31" i="3"/>
  <c r="Z31" i="3"/>
  <c r="R31" i="3"/>
  <c r="O31" i="3"/>
  <c r="L31" i="3"/>
  <c r="AD30" i="3"/>
  <c r="Z30" i="3"/>
  <c r="R30" i="3"/>
  <c r="O30" i="3"/>
  <c r="L30" i="3"/>
  <c r="AD29" i="3"/>
  <c r="Z29" i="3"/>
  <c r="R29" i="3"/>
  <c r="O29" i="3"/>
  <c r="L29" i="3"/>
  <c r="AD28" i="3"/>
  <c r="Z28" i="3"/>
  <c r="R28" i="3"/>
  <c r="O28" i="3"/>
  <c r="L28" i="3"/>
  <c r="AD23" i="3"/>
  <c r="Z23" i="3"/>
  <c r="R23" i="3"/>
  <c r="O23" i="3"/>
  <c r="L23" i="3"/>
  <c r="AD22" i="3"/>
  <c r="Z22" i="3"/>
  <c r="R22" i="3"/>
  <c r="O22" i="3"/>
  <c r="L22" i="3"/>
  <c r="AD21" i="3"/>
  <c r="Z21" i="3"/>
  <c r="R21" i="3"/>
  <c r="O21" i="3"/>
  <c r="L21" i="3"/>
  <c r="AD20" i="3"/>
  <c r="Z20" i="3"/>
  <c r="R20" i="3"/>
  <c r="O20" i="3"/>
  <c r="L20" i="3"/>
  <c r="AD19" i="3"/>
  <c r="Z19" i="3"/>
  <c r="R19" i="3"/>
  <c r="O19" i="3"/>
  <c r="L19" i="3"/>
  <c r="AD18" i="3"/>
  <c r="Z18" i="3"/>
  <c r="R18" i="3"/>
  <c r="O18" i="3"/>
  <c r="L18" i="3"/>
  <c r="AD13" i="3"/>
  <c r="Z13" i="3"/>
  <c r="R13" i="3"/>
  <c r="O13" i="3"/>
  <c r="L13" i="3"/>
  <c r="AD12" i="3"/>
  <c r="Z12" i="3"/>
  <c r="R12" i="3"/>
  <c r="O12" i="3"/>
  <c r="L12" i="3"/>
  <c r="AD11" i="3"/>
  <c r="Z11" i="3"/>
  <c r="R11" i="3"/>
  <c r="O11" i="3"/>
  <c r="L11" i="3"/>
  <c r="AD10" i="3"/>
  <c r="Z10" i="3"/>
  <c r="R10" i="3"/>
  <c r="O10" i="3"/>
  <c r="L10" i="3"/>
  <c r="AD9" i="3"/>
  <c r="Z9" i="3"/>
  <c r="R9" i="3"/>
  <c r="O9" i="3"/>
  <c r="L9" i="3"/>
  <c r="AD8" i="3"/>
  <c r="Z8" i="3"/>
  <c r="R8" i="3"/>
  <c r="O8" i="3"/>
  <c r="L8" i="3"/>
  <c r="Q104" i="5"/>
  <c r="AD104" i="5" s="1"/>
  <c r="N104" i="5"/>
  <c r="K104" i="5"/>
  <c r="L104" i="5" s="1"/>
  <c r="I104" i="5"/>
  <c r="R104" i="5" s="1"/>
  <c r="H104" i="5"/>
  <c r="G104" i="5"/>
  <c r="F104" i="5"/>
  <c r="E104" i="5"/>
  <c r="AD7" i="5"/>
  <c r="Z7" i="5"/>
  <c r="R7" i="5"/>
  <c r="O7" i="5"/>
  <c r="L7" i="5"/>
  <c r="AD35" i="5"/>
  <c r="Z35" i="5"/>
  <c r="R35" i="5"/>
  <c r="O35" i="5"/>
  <c r="L35" i="5"/>
  <c r="AD31" i="5"/>
  <c r="Z31" i="5"/>
  <c r="R31" i="5"/>
  <c r="O31" i="5"/>
  <c r="L31" i="5"/>
  <c r="AD24" i="5"/>
  <c r="Z24" i="5"/>
  <c r="R24" i="5"/>
  <c r="O24" i="5"/>
  <c r="L24" i="5"/>
  <c r="AD11" i="5"/>
  <c r="Z11" i="5"/>
  <c r="R11" i="5"/>
  <c r="O11" i="5"/>
  <c r="L11" i="5"/>
  <c r="AD99" i="5"/>
  <c r="Z99" i="5"/>
  <c r="R99" i="5"/>
  <c r="O99" i="5"/>
  <c r="L99" i="5"/>
  <c r="AD21" i="5"/>
  <c r="Z21" i="5"/>
  <c r="R21" i="5"/>
  <c r="O21" i="5"/>
  <c r="L21" i="5"/>
  <c r="AD73" i="5"/>
  <c r="Z73" i="5"/>
  <c r="R73" i="5"/>
  <c r="O73" i="5"/>
  <c r="L73" i="5"/>
  <c r="AD75" i="5"/>
  <c r="Z75" i="5"/>
  <c r="R75" i="5"/>
  <c r="O75" i="5"/>
  <c r="L75" i="5"/>
  <c r="AD13" i="5"/>
  <c r="Z13" i="5"/>
  <c r="R13" i="5"/>
  <c r="O13" i="5"/>
  <c r="L13" i="5"/>
  <c r="AD34" i="5"/>
  <c r="Z34" i="5"/>
  <c r="R34" i="5"/>
  <c r="O34" i="5"/>
  <c r="L34" i="5"/>
  <c r="AD61" i="5"/>
  <c r="Z61" i="5"/>
  <c r="R61" i="5"/>
  <c r="O61" i="5"/>
  <c r="L61" i="5"/>
  <c r="AD37" i="5"/>
  <c r="Z37" i="5"/>
  <c r="R37" i="5"/>
  <c r="O37" i="5"/>
  <c r="L37" i="5"/>
  <c r="AD81" i="5"/>
  <c r="Z81" i="5"/>
  <c r="R81" i="5"/>
  <c r="O81" i="5"/>
  <c r="L81" i="5"/>
  <c r="AD82" i="5"/>
  <c r="Z82" i="5"/>
  <c r="R82" i="5"/>
  <c r="O82" i="5"/>
  <c r="L82" i="5"/>
  <c r="AD60" i="5"/>
  <c r="Z60" i="5"/>
  <c r="R60" i="5"/>
  <c r="O60" i="5"/>
  <c r="L60" i="5"/>
  <c r="AD102" i="5"/>
  <c r="Z102" i="5"/>
  <c r="R102" i="5"/>
  <c r="O102" i="5"/>
  <c r="L102" i="5"/>
  <c r="AD8" i="5"/>
  <c r="Z8" i="5"/>
  <c r="R8" i="5"/>
  <c r="O8" i="5"/>
  <c r="L8" i="5"/>
  <c r="AD67" i="5"/>
  <c r="Z67" i="5"/>
  <c r="R67" i="5"/>
  <c r="O67" i="5"/>
  <c r="L67" i="5"/>
  <c r="AD50" i="5"/>
  <c r="Z50" i="5"/>
  <c r="R50" i="5"/>
  <c r="O50" i="5"/>
  <c r="L50" i="5"/>
  <c r="AD62" i="5"/>
  <c r="Z62" i="5"/>
  <c r="R62" i="5"/>
  <c r="O62" i="5"/>
  <c r="L62" i="5"/>
  <c r="AD22" i="5"/>
  <c r="Z22" i="5"/>
  <c r="R22" i="5"/>
  <c r="O22" i="5"/>
  <c r="L22" i="5"/>
  <c r="AD77" i="5"/>
  <c r="Z77" i="5"/>
  <c r="R77" i="5"/>
  <c r="O77" i="5"/>
  <c r="L77" i="5"/>
  <c r="AD23" i="5"/>
  <c r="Z23" i="5"/>
  <c r="R23" i="5"/>
  <c r="O23" i="5"/>
  <c r="L23" i="5"/>
  <c r="AD18" i="5"/>
  <c r="Z18" i="5"/>
  <c r="R18" i="5"/>
  <c r="O18" i="5"/>
  <c r="L18" i="5"/>
  <c r="AD63" i="5"/>
  <c r="Z63" i="5"/>
  <c r="R63" i="5"/>
  <c r="O63" i="5"/>
  <c r="L63" i="5"/>
  <c r="AD58" i="5"/>
  <c r="Z58" i="5"/>
  <c r="R58" i="5"/>
  <c r="O58" i="5"/>
  <c r="L58" i="5"/>
  <c r="AD28" i="5"/>
  <c r="Z28" i="5"/>
  <c r="R28" i="5"/>
  <c r="O28" i="5"/>
  <c r="L28" i="5"/>
  <c r="AD27" i="5"/>
  <c r="Z27" i="5"/>
  <c r="R27" i="5"/>
  <c r="O27" i="5"/>
  <c r="L27" i="5"/>
  <c r="AD26" i="5"/>
  <c r="Z26" i="5"/>
  <c r="R26" i="5"/>
  <c r="O26" i="5"/>
  <c r="L26" i="5"/>
  <c r="AD30" i="5"/>
  <c r="Z30" i="5"/>
  <c r="R30" i="5"/>
  <c r="O30" i="5"/>
  <c r="L30" i="5"/>
  <c r="AD33" i="5"/>
  <c r="Z33" i="5"/>
  <c r="R33" i="5"/>
  <c r="O33" i="5"/>
  <c r="L33" i="5"/>
  <c r="AD14" i="5"/>
  <c r="Z14" i="5"/>
  <c r="R14" i="5"/>
  <c r="O14" i="5"/>
  <c r="L14" i="5"/>
  <c r="AD100" i="5"/>
  <c r="Z100" i="5"/>
  <c r="R100" i="5"/>
  <c r="O100" i="5"/>
  <c r="L100" i="5"/>
  <c r="AD97" i="5"/>
  <c r="Z97" i="5"/>
  <c r="R97" i="5"/>
  <c r="O97" i="5"/>
  <c r="L97" i="5"/>
  <c r="AD20" i="5"/>
  <c r="Z20" i="5"/>
  <c r="R20" i="5"/>
  <c r="O20" i="5"/>
  <c r="L20" i="5"/>
  <c r="AD32" i="5"/>
  <c r="Z32" i="5"/>
  <c r="R32" i="5"/>
  <c r="O32" i="5"/>
  <c r="L32" i="5"/>
  <c r="AD41" i="5"/>
  <c r="Z41" i="5"/>
  <c r="R41" i="5"/>
  <c r="O41" i="5"/>
  <c r="L41" i="5"/>
  <c r="AD46" i="5"/>
  <c r="Z46" i="5"/>
  <c r="R46" i="5"/>
  <c r="O46" i="5"/>
  <c r="L46" i="5"/>
  <c r="AD71" i="5"/>
  <c r="Z71" i="5"/>
  <c r="R71" i="5"/>
  <c r="O71" i="5"/>
  <c r="L71" i="5"/>
  <c r="AD76" i="5"/>
  <c r="Z76" i="5"/>
  <c r="R76" i="5"/>
  <c r="O76" i="5"/>
  <c r="L76" i="5"/>
  <c r="AD56" i="5"/>
  <c r="Z56" i="5"/>
  <c r="R56" i="5"/>
  <c r="O56" i="5"/>
  <c r="L56" i="5"/>
  <c r="AD12" i="5"/>
  <c r="Z12" i="5"/>
  <c r="R12" i="5"/>
  <c r="O12" i="5"/>
  <c r="L12" i="5"/>
  <c r="AD52" i="5"/>
  <c r="Z52" i="5"/>
  <c r="R52" i="5"/>
  <c r="O52" i="5"/>
  <c r="L52" i="5"/>
  <c r="AD87" i="5"/>
  <c r="Z87" i="5"/>
  <c r="R87" i="5"/>
  <c r="O87" i="5"/>
  <c r="L87" i="5"/>
  <c r="AD86" i="5"/>
  <c r="Z86" i="5"/>
  <c r="R86" i="5"/>
  <c r="O86" i="5"/>
  <c r="L86" i="5"/>
  <c r="AD78" i="5"/>
  <c r="Z78" i="5"/>
  <c r="R78" i="5"/>
  <c r="O78" i="5"/>
  <c r="L78" i="5"/>
  <c r="AD91" i="5"/>
  <c r="Z91" i="5"/>
  <c r="R91" i="5"/>
  <c r="O91" i="5"/>
  <c r="L91" i="5"/>
  <c r="AD36" i="5"/>
  <c r="Z36" i="5"/>
  <c r="R36" i="5"/>
  <c r="O36" i="5"/>
  <c r="L36" i="5"/>
  <c r="AD88" i="5"/>
  <c r="Z88" i="5"/>
  <c r="R88" i="5"/>
  <c r="O88" i="5"/>
  <c r="L88" i="5"/>
  <c r="AD49" i="5"/>
  <c r="Z49" i="5"/>
  <c r="R49" i="5"/>
  <c r="O49" i="5"/>
  <c r="L49" i="5"/>
  <c r="AD43" i="5"/>
  <c r="Z43" i="5"/>
  <c r="R43" i="5"/>
  <c r="O43" i="5"/>
  <c r="L43" i="5"/>
  <c r="AD94" i="5"/>
  <c r="Z94" i="5"/>
  <c r="R94" i="5"/>
  <c r="O94" i="5"/>
  <c r="L94" i="5"/>
  <c r="AD10" i="5"/>
  <c r="Z10" i="5"/>
  <c r="R10" i="5"/>
  <c r="O10" i="5"/>
  <c r="L10" i="5"/>
  <c r="AD72" i="5"/>
  <c r="Z72" i="5"/>
  <c r="R72" i="5"/>
  <c r="O72" i="5"/>
  <c r="L72" i="5"/>
  <c r="AD47" i="5"/>
  <c r="Z47" i="5"/>
  <c r="R47" i="5"/>
  <c r="O47" i="5"/>
  <c r="L47" i="5"/>
  <c r="AD45" i="5"/>
  <c r="Z45" i="5"/>
  <c r="R45" i="5"/>
  <c r="O45" i="5"/>
  <c r="L45" i="5"/>
  <c r="AD48" i="5"/>
  <c r="Z48" i="5"/>
  <c r="R48" i="5"/>
  <c r="O48" i="5"/>
  <c r="L48" i="5"/>
  <c r="AD90" i="5"/>
  <c r="Z90" i="5"/>
  <c r="R90" i="5"/>
  <c r="O90" i="5"/>
  <c r="L90" i="5"/>
  <c r="AD79" i="5"/>
  <c r="Z79" i="5"/>
  <c r="R79" i="5"/>
  <c r="O79" i="5"/>
  <c r="L79" i="5"/>
  <c r="AD98" i="5"/>
  <c r="Z98" i="5"/>
  <c r="R98" i="5"/>
  <c r="O98" i="5"/>
  <c r="L98" i="5"/>
  <c r="AD38" i="5"/>
  <c r="Z38" i="5"/>
  <c r="R38" i="5"/>
  <c r="O38" i="5"/>
  <c r="L38" i="5"/>
  <c r="AD17" i="5"/>
  <c r="Z17" i="5"/>
  <c r="R17" i="5"/>
  <c r="O17" i="5"/>
  <c r="L17" i="5"/>
  <c r="AD70" i="5"/>
  <c r="Z70" i="5"/>
  <c r="R70" i="5"/>
  <c r="O70" i="5"/>
  <c r="L70" i="5"/>
  <c r="AD25" i="5"/>
  <c r="Z25" i="5"/>
  <c r="R25" i="5"/>
  <c r="O25" i="5"/>
  <c r="L25" i="5"/>
  <c r="AD55" i="5"/>
  <c r="Z55" i="5"/>
  <c r="R55" i="5"/>
  <c r="O55" i="5"/>
  <c r="L55" i="5"/>
  <c r="AD29" i="5"/>
  <c r="Z29" i="5"/>
  <c r="R29" i="5"/>
  <c r="O29" i="5"/>
  <c r="L29" i="5"/>
  <c r="AD59" i="5"/>
  <c r="Z59" i="5"/>
  <c r="R59" i="5"/>
  <c r="O59" i="5"/>
  <c r="L59" i="5"/>
  <c r="AD101" i="5"/>
  <c r="Z101" i="5"/>
  <c r="R101" i="5"/>
  <c r="O101" i="5"/>
  <c r="L101" i="5"/>
  <c r="AD92" i="5"/>
  <c r="Z92" i="5"/>
  <c r="R92" i="5"/>
  <c r="O92" i="5"/>
  <c r="L92" i="5"/>
  <c r="AD57" i="5"/>
  <c r="Z57" i="5"/>
  <c r="R57" i="5"/>
  <c r="O57" i="5"/>
  <c r="L57" i="5"/>
  <c r="AD84" i="5"/>
  <c r="Z84" i="5"/>
  <c r="R84" i="5"/>
  <c r="O84" i="5"/>
  <c r="L84" i="5"/>
  <c r="AD89" i="5"/>
  <c r="Z89" i="5"/>
  <c r="R89" i="5"/>
  <c r="O89" i="5"/>
  <c r="L89" i="5"/>
  <c r="AD9" i="5"/>
  <c r="Z9" i="5"/>
  <c r="R9" i="5"/>
  <c r="O9" i="5"/>
  <c r="L9" i="5"/>
  <c r="AD15" i="5"/>
  <c r="Z15" i="5"/>
  <c r="R15" i="5"/>
  <c r="O15" i="5"/>
  <c r="L15" i="5"/>
  <c r="AD74" i="5"/>
  <c r="Z74" i="5"/>
  <c r="R74" i="5"/>
  <c r="O74" i="5"/>
  <c r="L74" i="5"/>
  <c r="AD19" i="5"/>
  <c r="Z19" i="5"/>
  <c r="R19" i="5"/>
  <c r="O19" i="5"/>
  <c r="L19" i="5"/>
  <c r="AD85" i="5"/>
  <c r="Z85" i="5"/>
  <c r="R85" i="5"/>
  <c r="O85" i="5"/>
  <c r="L85" i="5"/>
  <c r="AD51" i="5"/>
  <c r="Z51" i="5"/>
  <c r="R51" i="5"/>
  <c r="O51" i="5"/>
  <c r="L51" i="5"/>
  <c r="AD83" i="5"/>
  <c r="Z83" i="5"/>
  <c r="R83" i="5"/>
  <c r="O83" i="5"/>
  <c r="L83" i="5"/>
  <c r="AD39" i="5"/>
  <c r="Z39" i="5"/>
  <c r="R39" i="5"/>
  <c r="O39" i="5"/>
  <c r="L39" i="5"/>
  <c r="AD42" i="5"/>
  <c r="Z42" i="5"/>
  <c r="R42" i="5"/>
  <c r="O42" i="5"/>
  <c r="L42" i="5"/>
  <c r="AD53" i="5"/>
  <c r="Z53" i="5"/>
  <c r="R53" i="5"/>
  <c r="O53" i="5"/>
  <c r="L53" i="5"/>
  <c r="AD66" i="5"/>
  <c r="Z66" i="5"/>
  <c r="R66" i="5"/>
  <c r="O66" i="5"/>
  <c r="L66" i="5"/>
  <c r="AD54" i="5"/>
  <c r="Z54" i="5"/>
  <c r="R54" i="5"/>
  <c r="O54" i="5"/>
  <c r="L54" i="5"/>
  <c r="AD68" i="5"/>
  <c r="Z68" i="5"/>
  <c r="R68" i="5"/>
  <c r="O68" i="5"/>
  <c r="L68" i="5"/>
  <c r="AD64" i="5"/>
  <c r="Z64" i="5"/>
  <c r="R64" i="5"/>
  <c r="O64" i="5"/>
  <c r="L64" i="5"/>
  <c r="AD65" i="5"/>
  <c r="Z65" i="5"/>
  <c r="R65" i="5"/>
  <c r="O65" i="5"/>
  <c r="L65" i="5"/>
  <c r="AD69" i="5"/>
  <c r="Z69" i="5"/>
  <c r="R69" i="5"/>
  <c r="O69" i="5"/>
  <c r="L69" i="5"/>
  <c r="AD80" i="5"/>
  <c r="Z80" i="5"/>
  <c r="R80" i="5"/>
  <c r="O80" i="5"/>
  <c r="L80" i="5"/>
  <c r="AD16" i="5"/>
  <c r="Z16" i="5"/>
  <c r="R16" i="5"/>
  <c r="O16" i="5"/>
  <c r="L16" i="5"/>
  <c r="AD40" i="5"/>
  <c r="Z40" i="5"/>
  <c r="R40" i="5"/>
  <c r="O40" i="5"/>
  <c r="L40" i="5"/>
  <c r="AD96" i="5"/>
  <c r="Z96" i="5"/>
  <c r="R96" i="5"/>
  <c r="O96" i="5"/>
  <c r="L96" i="5"/>
  <c r="AD93" i="5"/>
  <c r="Z93" i="5"/>
  <c r="R93" i="5"/>
  <c r="O93" i="5"/>
  <c r="L93" i="5"/>
  <c r="AD44" i="5"/>
  <c r="Z44" i="5"/>
  <c r="R44" i="5"/>
  <c r="O44" i="5"/>
  <c r="L44" i="5"/>
  <c r="AD95" i="5"/>
  <c r="Z95" i="5"/>
  <c r="R95" i="5"/>
  <c r="O95" i="5"/>
  <c r="L95" i="5"/>
  <c r="Z104" i="5" l="1"/>
  <c r="F106" i="5"/>
  <c r="O104" i="5"/>
  <c r="N104" i="1" l="1"/>
  <c r="E136" i="3" l="1"/>
  <c r="F136" i="3"/>
  <c r="G136" i="3"/>
  <c r="H136" i="3"/>
  <c r="I136" i="3"/>
  <c r="AD31" i="1"/>
  <c r="Z31" i="1"/>
  <c r="R31" i="1"/>
  <c r="O31" i="1"/>
  <c r="L31" i="1"/>
  <c r="AD50" i="1"/>
  <c r="Z50" i="1"/>
  <c r="R50" i="1"/>
  <c r="O50" i="1"/>
  <c r="L50" i="1"/>
  <c r="AD22" i="1"/>
  <c r="Z22" i="1"/>
  <c r="R22" i="1"/>
  <c r="O22" i="1"/>
  <c r="L22" i="1"/>
  <c r="AD40" i="1"/>
  <c r="Z40" i="1"/>
  <c r="R40" i="1"/>
  <c r="O40" i="1"/>
  <c r="L40" i="1"/>
  <c r="AD87" i="1"/>
  <c r="Z87" i="1"/>
  <c r="R87" i="1"/>
  <c r="O87" i="1"/>
  <c r="L87" i="1"/>
  <c r="AD39" i="1"/>
  <c r="Z39" i="1"/>
  <c r="R39" i="1"/>
  <c r="O39" i="1"/>
  <c r="L39" i="1"/>
  <c r="AD83" i="1"/>
  <c r="Z83" i="1"/>
  <c r="R83" i="1"/>
  <c r="O83" i="1"/>
  <c r="L83" i="1"/>
  <c r="AD97" i="1"/>
  <c r="Z97" i="1"/>
  <c r="R97" i="1"/>
  <c r="O97" i="1"/>
  <c r="L97" i="1"/>
  <c r="AD65" i="1"/>
  <c r="Z65" i="1"/>
  <c r="R65" i="1"/>
  <c r="O65" i="1"/>
  <c r="L65" i="1"/>
  <c r="AD62" i="1"/>
  <c r="Z62" i="1"/>
  <c r="R62" i="1"/>
  <c r="O62" i="1"/>
  <c r="L62" i="1"/>
  <c r="AD59" i="1"/>
  <c r="Z59" i="1"/>
  <c r="R59" i="1"/>
  <c r="O59" i="1"/>
  <c r="L59" i="1"/>
  <c r="AD34" i="1"/>
  <c r="Z34" i="1"/>
  <c r="R34" i="1"/>
  <c r="O34" i="1"/>
  <c r="L34" i="1"/>
  <c r="AD89" i="1"/>
  <c r="Z89" i="1"/>
  <c r="R89" i="1"/>
  <c r="O89" i="1"/>
  <c r="L89" i="1"/>
  <c r="AD32" i="1"/>
  <c r="Z32" i="1"/>
  <c r="R32" i="1"/>
  <c r="O32" i="1"/>
  <c r="L32" i="1"/>
  <c r="AD23" i="1"/>
  <c r="Z23" i="1"/>
  <c r="R23" i="1"/>
  <c r="O23" i="1"/>
  <c r="L23" i="1"/>
  <c r="AD16" i="1"/>
  <c r="Z16" i="1"/>
  <c r="R16" i="1"/>
  <c r="O16" i="1"/>
  <c r="L16" i="1"/>
  <c r="AD28" i="1"/>
  <c r="Z28" i="1"/>
  <c r="R28" i="1"/>
  <c r="O28" i="1"/>
  <c r="L28" i="1"/>
  <c r="AD8" i="1"/>
  <c r="Z8" i="1"/>
  <c r="R8" i="1"/>
  <c r="O8" i="1"/>
  <c r="L8" i="1"/>
  <c r="AD19" i="1"/>
  <c r="Z19" i="1"/>
  <c r="R19" i="1"/>
  <c r="O19" i="1"/>
  <c r="L19" i="1"/>
  <c r="AD47" i="1"/>
  <c r="Z47" i="1"/>
  <c r="R47" i="1"/>
  <c r="O47" i="1"/>
  <c r="L47" i="1"/>
  <c r="AD95" i="1"/>
  <c r="Z95" i="1"/>
  <c r="R95" i="1"/>
  <c r="O95" i="1"/>
  <c r="L95" i="1"/>
  <c r="AD43" i="1"/>
  <c r="Z43" i="1"/>
  <c r="R43" i="1"/>
  <c r="O43" i="1"/>
  <c r="L43" i="1"/>
  <c r="AD24" i="1"/>
  <c r="Z24" i="1"/>
  <c r="R24" i="1"/>
  <c r="O24" i="1"/>
  <c r="L24" i="1"/>
  <c r="AD98" i="1"/>
  <c r="Z98" i="1"/>
  <c r="R98" i="1"/>
  <c r="O98" i="1"/>
  <c r="L98" i="1"/>
  <c r="AD66" i="1"/>
  <c r="Z66" i="1"/>
  <c r="R66" i="1"/>
  <c r="O66" i="1"/>
  <c r="L66" i="1"/>
  <c r="AD63" i="1"/>
  <c r="Z63" i="1"/>
  <c r="R63" i="1"/>
  <c r="O63" i="1"/>
  <c r="L63" i="1"/>
  <c r="AD13" i="1"/>
  <c r="Z13" i="1"/>
  <c r="R13" i="1"/>
  <c r="O13" i="1"/>
  <c r="L13" i="1"/>
  <c r="AD76" i="1"/>
  <c r="Z76" i="1"/>
  <c r="R76" i="1"/>
  <c r="O76" i="1"/>
  <c r="L76" i="1"/>
  <c r="AD57" i="1"/>
  <c r="Z57" i="1"/>
  <c r="R57" i="1"/>
  <c r="O57" i="1"/>
  <c r="L57" i="1"/>
  <c r="AD64" i="1"/>
  <c r="Z64" i="1"/>
  <c r="R64" i="1"/>
  <c r="O64" i="1"/>
  <c r="L64" i="1"/>
  <c r="AD91" i="1"/>
  <c r="Z91" i="1"/>
  <c r="R91" i="1"/>
  <c r="O91" i="1"/>
  <c r="L91" i="1"/>
  <c r="AD42" i="1"/>
  <c r="Z42" i="1"/>
  <c r="R42" i="1"/>
  <c r="O42" i="1"/>
  <c r="L42" i="1"/>
  <c r="AD44" i="1"/>
  <c r="Z44" i="1"/>
  <c r="R44" i="1"/>
  <c r="O44" i="1"/>
  <c r="L44" i="1"/>
  <c r="AD26" i="1"/>
  <c r="Z26" i="1"/>
  <c r="R26" i="1"/>
  <c r="O26" i="1"/>
  <c r="L26" i="1"/>
  <c r="AD94" i="1"/>
  <c r="Z94" i="1"/>
  <c r="R94" i="1"/>
  <c r="O94" i="1"/>
  <c r="L94" i="1"/>
  <c r="AD7" i="1"/>
  <c r="Z7" i="1"/>
  <c r="R7" i="1"/>
  <c r="O7" i="1"/>
  <c r="L7" i="1"/>
  <c r="AD38" i="1"/>
  <c r="Z38" i="1"/>
  <c r="R38" i="1"/>
  <c r="O38" i="1"/>
  <c r="L38" i="1"/>
  <c r="AD80" i="1"/>
  <c r="Z80" i="1"/>
  <c r="R80" i="1"/>
  <c r="O80" i="1"/>
  <c r="L80" i="1"/>
  <c r="AD29" i="1"/>
  <c r="Z29" i="1"/>
  <c r="R29" i="1"/>
  <c r="O29" i="1"/>
  <c r="L29" i="1"/>
  <c r="AD69" i="1"/>
  <c r="Z69" i="1"/>
  <c r="R69" i="1"/>
  <c r="O69" i="1"/>
  <c r="L69" i="1"/>
  <c r="AD92" i="1"/>
  <c r="Z92" i="1"/>
  <c r="R92" i="1"/>
  <c r="O92" i="1"/>
  <c r="L92" i="1"/>
  <c r="AD56" i="1"/>
  <c r="Z56" i="1"/>
  <c r="R56" i="1"/>
  <c r="O56" i="1"/>
  <c r="L56" i="1"/>
  <c r="AD25" i="1"/>
  <c r="Z25" i="1"/>
  <c r="R25" i="1"/>
  <c r="O25" i="1"/>
  <c r="L25" i="1"/>
  <c r="AD10" i="1"/>
  <c r="Z10" i="1"/>
  <c r="R10" i="1"/>
  <c r="O10" i="1"/>
  <c r="L10" i="1"/>
  <c r="AD51" i="1"/>
  <c r="Z51" i="1"/>
  <c r="R51" i="1"/>
  <c r="O51" i="1"/>
  <c r="L51" i="1"/>
  <c r="AD78" i="1"/>
  <c r="Z78" i="1"/>
  <c r="R78" i="1"/>
  <c r="O78" i="1"/>
  <c r="L78" i="1"/>
  <c r="AD86" i="1"/>
  <c r="Z86" i="1"/>
  <c r="R86" i="1"/>
  <c r="O86" i="1"/>
  <c r="L86" i="1"/>
  <c r="AD36" i="1"/>
  <c r="Z36" i="1"/>
  <c r="R36" i="1"/>
  <c r="O36" i="1"/>
  <c r="L36" i="1"/>
  <c r="AD68" i="1"/>
  <c r="Z68" i="1"/>
  <c r="R68" i="1"/>
  <c r="O68" i="1"/>
  <c r="L68" i="1"/>
  <c r="AD79" i="1"/>
  <c r="Z79" i="1"/>
  <c r="R79" i="1"/>
  <c r="O79" i="1"/>
  <c r="L79" i="1"/>
  <c r="AD84" i="1"/>
  <c r="Z84" i="1"/>
  <c r="R84" i="1"/>
  <c r="O84" i="1"/>
  <c r="L84" i="1"/>
  <c r="AD99" i="1"/>
  <c r="Z99" i="1"/>
  <c r="R99" i="1"/>
  <c r="O99" i="1"/>
  <c r="L99" i="1"/>
  <c r="AD49" i="1"/>
  <c r="Z49" i="1"/>
  <c r="R49" i="1"/>
  <c r="O49" i="1"/>
  <c r="L49" i="1"/>
  <c r="AD14" i="1"/>
  <c r="Z14" i="1"/>
  <c r="R14" i="1"/>
  <c r="O14" i="1"/>
  <c r="L14" i="1"/>
  <c r="AD35" i="1"/>
  <c r="Z35" i="1"/>
  <c r="R35" i="1"/>
  <c r="O35" i="1"/>
  <c r="L35" i="1"/>
  <c r="AD52" i="1"/>
  <c r="Z52" i="1"/>
  <c r="R52" i="1"/>
  <c r="O52" i="1"/>
  <c r="L52" i="1"/>
  <c r="AD61" i="1"/>
  <c r="Z61" i="1"/>
  <c r="R61" i="1"/>
  <c r="O61" i="1"/>
  <c r="L61" i="1"/>
  <c r="AD72" i="1"/>
  <c r="Z72" i="1"/>
  <c r="R72" i="1"/>
  <c r="O72" i="1"/>
  <c r="L72" i="1"/>
  <c r="AD96" i="1"/>
  <c r="Z96" i="1"/>
  <c r="R96" i="1"/>
  <c r="O96" i="1"/>
  <c r="L96" i="1"/>
  <c r="AD85" i="1"/>
  <c r="Z85" i="1"/>
  <c r="R85" i="1"/>
  <c r="O85" i="1"/>
  <c r="L85" i="1"/>
  <c r="AD21" i="1"/>
  <c r="Z21" i="1"/>
  <c r="R21" i="1"/>
  <c r="O21" i="1"/>
  <c r="L21" i="1"/>
  <c r="AD74" i="1"/>
  <c r="Z74" i="1"/>
  <c r="R74" i="1"/>
  <c r="O74" i="1"/>
  <c r="L74" i="1"/>
  <c r="AD11" i="1"/>
  <c r="Z11" i="1"/>
  <c r="R11" i="1"/>
  <c r="O11" i="1"/>
  <c r="L11" i="1"/>
  <c r="AD88" i="1"/>
  <c r="Z88" i="1"/>
  <c r="R88" i="1"/>
  <c r="O88" i="1"/>
  <c r="L88" i="1"/>
  <c r="AD90" i="1"/>
  <c r="Z90" i="1"/>
  <c r="R90" i="1"/>
  <c r="O90" i="1"/>
  <c r="L90" i="1"/>
  <c r="AD17" i="1"/>
  <c r="Z17" i="1"/>
  <c r="R17" i="1"/>
  <c r="O17" i="1"/>
  <c r="L17" i="1"/>
  <c r="AD15" i="1"/>
  <c r="Z15" i="1"/>
  <c r="R15" i="1"/>
  <c r="O15" i="1"/>
  <c r="L15" i="1"/>
  <c r="AD20" i="1"/>
  <c r="Z20" i="1"/>
  <c r="R20" i="1"/>
  <c r="O20" i="1"/>
  <c r="L20" i="1"/>
  <c r="AD45" i="1"/>
  <c r="Z45" i="1"/>
  <c r="R45" i="1"/>
  <c r="O45" i="1"/>
  <c r="L45" i="1"/>
  <c r="AD9" i="1"/>
  <c r="Z9" i="1"/>
  <c r="R9" i="1"/>
  <c r="O9" i="1"/>
  <c r="L9" i="1"/>
  <c r="AD41" i="1"/>
  <c r="Z41" i="1"/>
  <c r="R41" i="1"/>
  <c r="O41" i="1"/>
  <c r="L41" i="1"/>
  <c r="AD60" i="1"/>
  <c r="Z60" i="1"/>
  <c r="R60" i="1"/>
  <c r="O60" i="1"/>
  <c r="L60" i="1"/>
  <c r="AD48" i="1"/>
  <c r="Z48" i="1"/>
  <c r="R48" i="1"/>
  <c r="O48" i="1"/>
  <c r="L48" i="1"/>
  <c r="AD30" i="1"/>
  <c r="Z30" i="1"/>
  <c r="R30" i="1"/>
  <c r="O30" i="1"/>
  <c r="L30" i="1"/>
  <c r="AD67" i="1"/>
  <c r="Z67" i="1"/>
  <c r="R67" i="1"/>
  <c r="O67" i="1"/>
  <c r="L67" i="1"/>
  <c r="AD101" i="1"/>
  <c r="Z101" i="1"/>
  <c r="R101" i="1"/>
  <c r="O101" i="1"/>
  <c r="L101" i="1"/>
  <c r="AD77" i="1"/>
  <c r="Z77" i="1"/>
  <c r="R77" i="1"/>
  <c r="O77" i="1"/>
  <c r="L77" i="1"/>
  <c r="AD71" i="1"/>
  <c r="Z71" i="1"/>
  <c r="R71" i="1"/>
  <c r="O71" i="1"/>
  <c r="L71" i="1"/>
  <c r="AD37" i="1"/>
  <c r="Z37" i="1"/>
  <c r="R37" i="1"/>
  <c r="O37" i="1"/>
  <c r="L37" i="1"/>
  <c r="AD53" i="1"/>
  <c r="Z53" i="1"/>
  <c r="R53" i="1"/>
  <c r="O53" i="1"/>
  <c r="L53" i="1"/>
  <c r="AD75" i="1"/>
  <c r="Z75" i="1"/>
  <c r="R75" i="1"/>
  <c r="O75" i="1"/>
  <c r="L75" i="1"/>
  <c r="AD46" i="1"/>
  <c r="Z46" i="1"/>
  <c r="R46" i="1"/>
  <c r="O46" i="1"/>
  <c r="L46" i="1"/>
  <c r="AD54" i="1"/>
  <c r="Z54" i="1"/>
  <c r="R54" i="1"/>
  <c r="O54" i="1"/>
  <c r="L54" i="1"/>
  <c r="AD102" i="1"/>
  <c r="Z102" i="1"/>
  <c r="R102" i="1"/>
  <c r="O102" i="1"/>
  <c r="L102" i="1"/>
  <c r="AD93" i="1"/>
  <c r="Z93" i="1"/>
  <c r="R93" i="1"/>
  <c r="O93" i="1"/>
  <c r="L93" i="1"/>
  <c r="AD73" i="1"/>
  <c r="Z73" i="1"/>
  <c r="R73" i="1"/>
  <c r="O73" i="1"/>
  <c r="L73" i="1"/>
  <c r="AD58" i="1"/>
  <c r="Z58" i="1"/>
  <c r="R58" i="1"/>
  <c r="O58" i="1"/>
  <c r="L58" i="1"/>
  <c r="AD18" i="1"/>
  <c r="Z18" i="1"/>
  <c r="R18" i="1"/>
  <c r="O18" i="1"/>
  <c r="L18" i="1"/>
  <c r="AD82" i="1"/>
  <c r="Z82" i="1"/>
  <c r="R82" i="1"/>
  <c r="O82" i="1"/>
  <c r="L82" i="1"/>
  <c r="AD81" i="1"/>
  <c r="Z81" i="1"/>
  <c r="R81" i="1"/>
  <c r="O81" i="1"/>
  <c r="L81" i="1"/>
  <c r="AD33" i="1"/>
  <c r="Z33" i="1"/>
  <c r="R33" i="1"/>
  <c r="O33" i="1"/>
  <c r="L33" i="1"/>
  <c r="AD27" i="1"/>
  <c r="Z27" i="1"/>
  <c r="R27" i="1"/>
  <c r="O27" i="1"/>
  <c r="L27" i="1"/>
  <c r="AD70" i="1"/>
  <c r="Z70" i="1"/>
  <c r="R70" i="1"/>
  <c r="O70" i="1"/>
  <c r="L70" i="1"/>
  <c r="AD100" i="1"/>
  <c r="Z100" i="1"/>
  <c r="R100" i="1"/>
  <c r="O100" i="1"/>
  <c r="L100" i="1"/>
  <c r="AD55" i="1"/>
  <c r="Z55" i="1"/>
  <c r="R55" i="1"/>
  <c r="O55" i="1"/>
  <c r="L55" i="1"/>
  <c r="AD12" i="1"/>
  <c r="Z12" i="1"/>
  <c r="R12" i="1"/>
  <c r="O12" i="1"/>
  <c r="L12" i="1"/>
  <c r="Q136" i="3"/>
  <c r="R136" i="3" s="1"/>
  <c r="N136" i="3"/>
  <c r="O136" i="3" s="1"/>
  <c r="K136" i="3"/>
  <c r="Z136" i="3" s="1"/>
  <c r="Q117" i="3"/>
  <c r="Q108" i="3"/>
  <c r="Q76" i="3"/>
  <c r="Q66" i="3"/>
  <c r="Q54" i="3"/>
  <c r="Q35" i="3"/>
  <c r="Q24" i="3"/>
  <c r="Q14" i="3"/>
  <c r="K117" i="3"/>
  <c r="K108" i="3"/>
  <c r="K76" i="3"/>
  <c r="K66" i="3"/>
  <c r="K54" i="3"/>
  <c r="K35" i="3"/>
  <c r="K24" i="3"/>
  <c r="K14" i="3"/>
  <c r="N117" i="3"/>
  <c r="N108" i="3"/>
  <c r="Z108" i="3" s="1"/>
  <c r="N76" i="3"/>
  <c r="Z76" i="3" s="1"/>
  <c r="N66" i="3"/>
  <c r="Z66" i="3" s="1"/>
  <c r="N54" i="3"/>
  <c r="Z54" i="3" s="1"/>
  <c r="N35" i="3"/>
  <c r="N24" i="3"/>
  <c r="N14" i="3"/>
  <c r="I117" i="3"/>
  <c r="I108" i="3"/>
  <c r="L108" i="3" s="1"/>
  <c r="I76" i="3"/>
  <c r="I66" i="3"/>
  <c r="I54" i="3"/>
  <c r="R54" i="3" s="1"/>
  <c r="I35" i="3"/>
  <c r="I24" i="3"/>
  <c r="I14" i="3"/>
  <c r="H117" i="3"/>
  <c r="H108" i="3"/>
  <c r="H76" i="3"/>
  <c r="H66" i="3"/>
  <c r="H54" i="3"/>
  <c r="H35" i="3"/>
  <c r="H24" i="3"/>
  <c r="H14" i="3"/>
  <c r="G117" i="3"/>
  <c r="G108" i="3"/>
  <c r="G76" i="3"/>
  <c r="G66" i="3"/>
  <c r="G54" i="3"/>
  <c r="G35" i="3"/>
  <c r="G24" i="3"/>
  <c r="G14" i="3"/>
  <c r="F117" i="3"/>
  <c r="F108" i="3"/>
  <c r="F76" i="3"/>
  <c r="F66" i="3"/>
  <c r="F54" i="3"/>
  <c r="F35" i="3"/>
  <c r="F24" i="3"/>
  <c r="F14" i="3"/>
  <c r="E117" i="3"/>
  <c r="E108" i="3"/>
  <c r="E76" i="3"/>
  <c r="E66" i="3"/>
  <c r="E54" i="3"/>
  <c r="E35" i="3"/>
  <c r="E24" i="3"/>
  <c r="E14" i="3"/>
  <c r="Q104" i="1"/>
  <c r="K104" i="1"/>
  <c r="Z104" i="1" s="1"/>
  <c r="I104" i="1"/>
  <c r="O104" i="1" s="1"/>
  <c r="H104" i="1"/>
  <c r="G104" i="1"/>
  <c r="F104" i="1"/>
  <c r="E104" i="1"/>
  <c r="Z14" i="3"/>
  <c r="L76" i="3" l="1"/>
  <c r="O14" i="3"/>
  <c r="R76" i="3"/>
  <c r="AD54" i="3"/>
  <c r="O108" i="3"/>
  <c r="AD108" i="3"/>
  <c r="O76" i="3"/>
  <c r="R108" i="3"/>
  <c r="AD76" i="3"/>
  <c r="O117" i="3"/>
  <c r="L117" i="3"/>
  <c r="R117" i="3"/>
  <c r="R14" i="3"/>
  <c r="L136" i="3"/>
  <c r="L24" i="3"/>
  <c r="O54" i="3"/>
  <c r="AD117" i="3"/>
  <c r="O35" i="3"/>
  <c r="AD35" i="3"/>
  <c r="O24" i="3"/>
  <c r="R24" i="3"/>
  <c r="Z117" i="3"/>
  <c r="Z24" i="3"/>
  <c r="L66" i="3"/>
  <c r="AD66" i="3"/>
  <c r="AD136" i="3"/>
  <c r="AD24" i="3"/>
  <c r="L14" i="3"/>
  <c r="AD14" i="3"/>
  <c r="O66" i="3"/>
  <c r="R66" i="3"/>
  <c r="K138" i="3"/>
  <c r="N138" i="3"/>
  <c r="G138" i="3"/>
  <c r="E138" i="3"/>
  <c r="H138" i="3"/>
  <c r="I138" i="3"/>
  <c r="L54" i="3"/>
  <c r="R35" i="3"/>
  <c r="F138" i="3"/>
  <c r="L35" i="3"/>
  <c r="Z35" i="3"/>
  <c r="Q138" i="3"/>
  <c r="F106" i="1"/>
  <c r="AD104" i="1"/>
  <c r="L104" i="1"/>
  <c r="R104" i="1"/>
  <c r="Z138" i="3" l="1"/>
  <c r="L138" i="3"/>
  <c r="AD138" i="3"/>
  <c r="O138" i="3"/>
</calcChain>
</file>

<file path=xl/sharedStrings.xml><?xml version="1.0" encoding="utf-8"?>
<sst xmlns="http://schemas.openxmlformats.org/spreadsheetml/2006/main" count="486" uniqueCount="150">
  <si>
    <t>Program Code</t>
  </si>
  <si>
    <t>Municipal Group</t>
  </si>
  <si>
    <t>Municipal Program</t>
  </si>
  <si>
    <t>Reported Single Family Households Including Seasonal Households</t>
  </si>
  <si>
    <t>Reported Multi-Family Households</t>
  </si>
  <si>
    <t>Reported Seasonal Households</t>
  </si>
  <si>
    <t>Reported Population</t>
  </si>
  <si>
    <t xml:space="preserve">Reported Population + Calculated Seasonal Population                    </t>
  </si>
  <si>
    <t>Total Residential Waste Generated</t>
  </si>
  <si>
    <t xml:space="preserve">Total Residential Waste Diverted </t>
  </si>
  <si>
    <t>Total Residential Waste Disposed</t>
  </si>
  <si>
    <t>Residential Waste Diverted (% of Diverted)</t>
  </si>
  <si>
    <t>Residential Waste Disposed (% of Disposed)</t>
  </si>
  <si>
    <t>Residential Deposit Return Program</t>
  </si>
  <si>
    <t>Residential Reuse</t>
  </si>
  <si>
    <t>Residential On-Property</t>
  </si>
  <si>
    <t>Residential Recyclables Diverted</t>
  </si>
  <si>
    <t>Residential Organics Diverted</t>
  </si>
  <si>
    <t>Residential MHSW Treatment / Reuse / Recycling</t>
  </si>
  <si>
    <t>Total Residential Waste Diversion Rate</t>
  </si>
  <si>
    <t>Residential EFW</t>
  </si>
  <si>
    <t>Residential Hazardous Waste Disposal</t>
  </si>
  <si>
    <t>Residential Landfill</t>
  </si>
  <si>
    <t>Total Residential Disposal Rate</t>
  </si>
  <si>
    <t>Tonnes</t>
  </si>
  <si>
    <r>
      <t>Kg/Cap</t>
    </r>
    <r>
      <rPr>
        <b/>
        <vertAlign val="superscript"/>
        <sz val="11"/>
        <rFont val="Calibri"/>
        <family val="2"/>
        <scheme val="minor"/>
      </rPr>
      <t xml:space="preserve"> </t>
    </r>
  </si>
  <si>
    <t>Kg/Cap</t>
  </si>
  <si>
    <t>%</t>
  </si>
  <si>
    <t>ADMASTON/BROMLEY, TOWNSHIP OF</t>
  </si>
  <si>
    <t>ALFRED AND PLANTAGENET, TOWNSHIP OF</t>
  </si>
  <si>
    <t>ALGONQUIN HIGHLANDS,TOWNSHIP OF</t>
  </si>
  <si>
    <t>BANCROFT, TOWN OF</t>
  </si>
  <si>
    <t>BARRIE, CITY OF</t>
  </si>
  <si>
    <t>BECKWITH, TOWNSHIP OF</t>
  </si>
  <si>
    <t>BLUEWATER RECYCLING ASSOCIATION</t>
  </si>
  <si>
    <t>BRANT, COUNTY OF</t>
  </si>
  <si>
    <t>BRANTFORD, CITY OF</t>
  </si>
  <si>
    <t>BRUCE AREA SOLID WASTE RECYCLING</t>
  </si>
  <si>
    <t>CENTRAL ELGIN, MUNICIPALITY OF</t>
  </si>
  <si>
    <t>CENTRAL FRONTENAC, TOWNSHIP OF</t>
  </si>
  <si>
    <t>CHATHAM-KENT, MUNICIPALITY OF</t>
  </si>
  <si>
    <t>CLARENCE-ROCKLAND, CITY OF</t>
  </si>
  <si>
    <t>CORNWALL, CITY OF</t>
  </si>
  <si>
    <t>DEEP RIVER, TOWN OF</t>
  </si>
  <si>
    <t>DRUMMOND-NORTH ELMSLEY, TOWNSHIP OF</t>
  </si>
  <si>
    <t>DUFFERIN, COUNTY OF</t>
  </si>
  <si>
    <t>DURHAM, REGIONAL MUNICIPALITY OF</t>
  </si>
  <si>
    <t>ESPANOLA, TOWN OF</t>
  </si>
  <si>
    <t>ESSEX-WINDSOR SOLID WASTE AUTHORITY</t>
  </si>
  <si>
    <t>GREATER NAPANEE, TOWNSHIP OF</t>
  </si>
  <si>
    <t>GREATER SUDBURY, CITY OF</t>
  </si>
  <si>
    <t>GREY HIGHLANDS, MUNICIPALITY OF</t>
  </si>
  <si>
    <t>GUELPH, CITY OF</t>
  </si>
  <si>
    <t>HALDIMAND, COUNTY OF</t>
  </si>
  <si>
    <t>HALTON, REGIONAL MUNICIPALITY OF</t>
  </si>
  <si>
    <t>HAMILTON, CITY OF</t>
  </si>
  <si>
    <t>HASTINGS HIGHLANDS, MUNICIPALITY OF</t>
  </si>
  <si>
    <t>HAWKESBURY JOINT RECYCLING</t>
  </si>
  <si>
    <t>HIGHLANDS EAST, MUNICIPALITY OF</t>
  </si>
  <si>
    <t>KAWARTHA LAKES, CITY OF</t>
  </si>
  <si>
    <t>KILLALOE, HAGARTY, AND RICHARDS, TOWNSHIP OF</t>
  </si>
  <si>
    <t>KINGSTON, CITY OF</t>
  </si>
  <si>
    <t>KIRKLAND LAKE, TOWN OF</t>
  </si>
  <si>
    <t>LAURENTIAN HILLS, TOWN OF</t>
  </si>
  <si>
    <t>Limerick, Township of</t>
  </si>
  <si>
    <t>LONDON, CITY OF</t>
  </si>
  <si>
    <t>MERRICKVILLE-WOLFORD, VILLAGE OF</t>
  </si>
  <si>
    <t>MINDEN HILLS, TOWNSHIP OF</t>
  </si>
  <si>
    <t>NIAGARA, REGIONAL MUNICIPALITY OF</t>
  </si>
  <si>
    <t>NORFOLK, COUNTY OF</t>
  </si>
  <si>
    <t>NORTH BAY, CITY OF</t>
  </si>
  <si>
    <t>NORTH DUNDAS, TOWNSHIP OF</t>
  </si>
  <si>
    <t>NORTH FRONTENAC, TOWNSHIP OF</t>
  </si>
  <si>
    <t>NORTH GRENVILLE, MUNICIPALITY OF</t>
  </si>
  <si>
    <t>NORTHERN BRUCE PENINSULA, MUNICIPALITY OF</t>
  </si>
  <si>
    <t>NORTHUMBERLAND, COUNTY OF</t>
  </si>
  <si>
    <t>OLIVER PAIPOONGE,  MUNICIPALITY OF</t>
  </si>
  <si>
    <t>ONEIDA NATION OF THE THAMES</t>
  </si>
  <si>
    <t>ORILLIA, CITY OF</t>
  </si>
  <si>
    <t>OTTAWA VALLEY WASTE RECOVERY CENTRE</t>
  </si>
  <si>
    <t>OTTAWA, CITY OF</t>
  </si>
  <si>
    <t>OWEN SOUND, CITY OF</t>
  </si>
  <si>
    <t>OXFORD, RESTRUCTURED COUNTY OF</t>
  </si>
  <si>
    <t>PEEL, REGIONAL MUNICIPALITY OF</t>
  </si>
  <si>
    <t>PERRY, TOWNSHIP OF</t>
  </si>
  <si>
    <t>PETERBOROUGH, CITY OF</t>
  </si>
  <si>
    <t>PETERBOROUGH, COUNTY OF</t>
  </si>
  <si>
    <t>PETROLIA, TOWN OF</t>
  </si>
  <si>
    <t>QUINTE WASTE SOLUTIONS</t>
  </si>
  <si>
    <t>RENFREW, TOWN OF</t>
  </si>
  <si>
    <t>SARNIA, CITY OF</t>
  </si>
  <si>
    <t>SAULT STE. MARIE, CITY OF</t>
  </si>
  <si>
    <t>SIMCOE, COUNTY OF</t>
  </si>
  <si>
    <t>SOUTH FRONTENAC, TOWNSHIP OF</t>
  </si>
  <si>
    <t>SOUTH STORMONT, TOWNSHIP OF</t>
  </si>
  <si>
    <t>ST. THOMAS, CITY OF</t>
  </si>
  <si>
    <t>STONE MILLS, TOWNSHIP OF</t>
  </si>
  <si>
    <t>STRATFORD, CITY OF</t>
  </si>
  <si>
    <t>THE BLUE MOUNTAINS, TOWN OF</t>
  </si>
  <si>
    <t>THUNDER BAY, CITY OF</t>
  </si>
  <si>
    <t>TIMMINS, CITY OF</t>
  </si>
  <si>
    <t>TORONTO, CITY OF</t>
  </si>
  <si>
    <t>WATERLOO, REGIONAL MUNICIPALITY OF</t>
  </si>
  <si>
    <t>WELLINGTON, COUNTY OF</t>
  </si>
  <si>
    <t>WEST GREY, MUNICIPALITY OF</t>
  </si>
  <si>
    <t>YORK, REGIONAL MUNICIPALITY OF</t>
  </si>
  <si>
    <t>Totals &gt;</t>
  </si>
  <si>
    <t>Adjustment Notes:</t>
  </si>
  <si>
    <r>
      <t>1)</t>
    </r>
    <r>
      <rPr>
        <sz val="11"/>
        <rFont val="Calibri"/>
        <family val="2"/>
        <scheme val="minor"/>
      </rPr>
      <t xml:space="preserve"> Where the number of Blue Box-serviced households was not equal to the number of garbage-serviced households, especially for multi-family households, the garbage for the missing households was adjusted using an equivalent single-family household factor based on municipal waste composition audits. RPRA used a 0.72 factor to convert a multi-family household garbage rate to a single family rate for 2014.</t>
    </r>
  </si>
  <si>
    <r>
      <t>2)</t>
    </r>
    <r>
      <rPr>
        <sz val="11"/>
        <rFont val="Calibri"/>
        <family val="2"/>
        <scheme val="minor"/>
      </rPr>
      <t xml:space="preserve"> If a program uses volume estimates for at least one or more of their contracts, volume estimates are assumed and their garbage rate is checked. Volume estimates are also assumed if the program did not answer weigh scale or volume estimates check boxes.  </t>
    </r>
  </si>
  <si>
    <r>
      <t>3)</t>
    </r>
    <r>
      <rPr>
        <sz val="11"/>
        <rFont val="Calibri"/>
        <family val="2"/>
        <scheme val="minor"/>
      </rPr>
      <t xml:space="preserve"> For any zero reported garbage collection, the Municipal Group average per capita rate for garbage was applied.</t>
    </r>
  </si>
  <si>
    <r>
      <t>4)</t>
    </r>
    <r>
      <rPr>
        <sz val="11"/>
        <rFont val="Calibri"/>
        <family val="2"/>
        <scheme val="minor"/>
      </rPr>
      <t xml:space="preserve"> Garbage tonnes for municipal programs reporting &lt;100 kg/capita of garbage were adjusted.</t>
    </r>
  </si>
  <si>
    <r>
      <t>5)</t>
    </r>
    <r>
      <rPr>
        <sz val="11"/>
        <rFont val="Calibri"/>
        <family val="2"/>
        <scheme val="minor"/>
      </rPr>
      <t xml:space="preserve"> Organics tonnes were adjusted if total kg/capita for the program (no kitchen waste tonnes) is greater than the 95th percentile of programs with no kitchen waste tonnes. This 95th percentile (no kitchen waste) was applied as the kg/capita adjustment.</t>
    </r>
  </si>
  <si>
    <r>
      <t>6)</t>
    </r>
    <r>
      <rPr>
        <sz val="11"/>
        <rFont val="Calibri"/>
        <family val="2"/>
        <scheme val="minor"/>
      </rPr>
      <t xml:space="preserve"> "Other Recyclables" were adjusted to equal the 95th percentile, if a program reported total "Other Recyclables" greater than the 95th percentile. There is no condition for anyone reporting zero "Other Recyclables" tonnes.</t>
    </r>
  </si>
  <si>
    <t>5,221,639 HH</t>
  </si>
  <si>
    <t>Additional Notes:</t>
  </si>
  <si>
    <t>As part of the 2016 Datacall RPRA introduced the Short Form Datacall (SFD) available to all municipal programs with a population under 30,000. Municipal Programs that reported into the SFD were only required to submit Blue Box data, and therefore have not be included in the diversion rate calculation.</t>
  </si>
  <si>
    <t>Reported single family and multi-family units show all reported units in the jurisdiction, not just those serviced.</t>
  </si>
  <si>
    <t>Large Urban Regional</t>
  </si>
  <si>
    <t>Municipal Group Total &gt;</t>
  </si>
  <si>
    <t>Municipal Group Average &gt;</t>
  </si>
  <si>
    <t>Urban Regional</t>
  </si>
  <si>
    <t>Medium Urban</t>
  </si>
  <si>
    <t>Rural Regional</t>
  </si>
  <si>
    <t>Rural Collection- North</t>
  </si>
  <si>
    <t>Rural Collection-South</t>
  </si>
  <si>
    <t>Rural Depot-North</t>
  </si>
  <si>
    <t>Rural Depot-South</t>
  </si>
  <si>
    <t>MUSKOKA, DISTRICT MUNICIPALITY OF</t>
  </si>
  <si>
    <t>LEEDS AND THE THOUSAND ISLANDS, TOWNSHIP OF</t>
  </si>
  <si>
    <t>AUGUSTA, TOWNSHIP OF</t>
  </si>
  <si>
    <t>FRENCH RIVER, MUNICIPALITY OF</t>
  </si>
  <si>
    <t>WOLLASTON, TOWNSHIP OF</t>
  </si>
  <si>
    <t>CHIPPEWAS OF RAMA FIRST NATION</t>
  </si>
  <si>
    <t>5,6</t>
  </si>
  <si>
    <t>2021 Residential Waste Diversion Rates by Municipal Program (Alphabetical)</t>
  </si>
  <si>
    <t>ST. CLAIR, TOWNSHIP OF</t>
  </si>
  <si>
    <t>ELLIOT LAKE, CITY OF</t>
  </si>
  <si>
    <t>MALAHIDE, TOWNSHIP OF</t>
  </si>
  <si>
    <t>SOUTH DUNDAS, TOWNSHIP OF</t>
  </si>
  <si>
    <t>GARDEN RIVER FIRST NATION</t>
  </si>
  <si>
    <t>MISSISSAUGAS OF THE NEW CREDIT FIRST NATION</t>
  </si>
  <si>
    <t>COLEMAN,  TOWNSHIP OF</t>
  </si>
  <si>
    <t>HARLEY, TOWNSHP OF</t>
  </si>
  <si>
    <t>HEARST, TOWN OF</t>
  </si>
  <si>
    <t>PERTH, TOWN OF</t>
  </si>
  <si>
    <t>WALPOLE ISLAND FIRST NATION</t>
  </si>
  <si>
    <t>CURVE LAKE FIRST NATION</t>
  </si>
  <si>
    <t>2021 Residential Waste Diversion Rates by Municipal Program (Municipal Groups)</t>
  </si>
  <si>
    <t>Small Urban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</si>
</sst>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 #,##0.00_-;_-* &quot;-&quot;??_-;_-@_-"/>
    <numFmt numFmtId="165" formatCode="_-* #,##0_-;\-* #,##0_-;_-* &quot;-&quot;??_-;_-@_-"/>
    <numFmt numFmtId="166" formatCode="0.0%"/>
    <numFmt numFmtId="167" formatCode="0.0000%"/>
  </numFmts>
  <fonts count="17" x14ac:knownFonts="1">
    <font>
      <sz val="11"/>
      <color theme="1"/>
      <name val="Calibri"/>
      <family val="2"/>
      <scheme val="minor"/>
    </font>
    <font>
      <sz val="11"/>
      <color theme="1"/>
      <name val="Calibri"/>
      <family val="2"/>
      <scheme val="minor"/>
    </font>
    <font>
      <b/>
      <sz val="11"/>
      <color theme="1"/>
      <name val="Calibri"/>
      <family val="2"/>
      <scheme val="minor"/>
    </font>
    <font>
      <sz val="11"/>
      <color theme="0"/>
      <name val="Calibri"/>
      <family val="2"/>
      <scheme val="minor"/>
    </font>
    <font>
      <sz val="11"/>
      <name val="Calibri"/>
      <family val="2"/>
      <scheme val="minor"/>
    </font>
    <font>
      <vertAlign val="superscript"/>
      <sz val="11"/>
      <name val="Calibri"/>
      <family val="2"/>
      <scheme val="minor"/>
    </font>
    <font>
      <sz val="11"/>
      <color rgb="FFFFFF00"/>
      <name val="Calibri"/>
      <family val="2"/>
      <scheme val="minor"/>
    </font>
    <font>
      <b/>
      <sz val="11"/>
      <name val="Calibri"/>
      <family val="2"/>
      <scheme val="minor"/>
    </font>
    <font>
      <b/>
      <u/>
      <sz val="14"/>
      <name val="Calibri"/>
      <family val="2"/>
      <scheme val="minor"/>
    </font>
    <font>
      <vertAlign val="superscript"/>
      <sz val="11"/>
      <color theme="1"/>
      <name val="Calibri"/>
      <family val="2"/>
      <scheme val="minor"/>
    </font>
    <font>
      <b/>
      <sz val="11"/>
      <color rgb="FF00B050"/>
      <name val="Calibri"/>
      <family val="2"/>
      <scheme val="minor"/>
    </font>
    <font>
      <b/>
      <vertAlign val="superscript"/>
      <sz val="11"/>
      <name val="Calibri"/>
      <family val="2"/>
      <scheme val="minor"/>
    </font>
    <font>
      <sz val="11"/>
      <color rgb="FF000000"/>
      <name val="Calibri"/>
      <family val="2"/>
    </font>
    <font>
      <sz val="10"/>
      <name val="MS Sans Serif"/>
      <family val="2"/>
    </font>
    <font>
      <b/>
      <sz val="11"/>
      <color indexed="8"/>
      <name val="Calibri"/>
      <family val="2"/>
      <scheme val="minor"/>
    </font>
    <font>
      <b/>
      <sz val="11"/>
      <color rgb="FF000000"/>
      <name val="Calibri"/>
      <family val="2"/>
    </font>
    <font>
      <b/>
      <sz val="9"/>
      <name val="Calibri"/>
      <family val="2"/>
      <scheme val="minor"/>
    </font>
  </fonts>
  <fills count="4">
    <fill>
      <patternFill patternType="none"/>
    </fill>
    <fill>
      <patternFill patternType="gray125"/>
    </fill>
    <fill>
      <patternFill patternType="solid">
        <fgColor theme="0"/>
        <bgColor indexed="64"/>
      </patternFill>
    </fill>
    <fill>
      <patternFill patternType="solid">
        <fgColor theme="0"/>
        <bgColor indexed="8"/>
      </patternFill>
    </fill>
  </fills>
  <borders count="5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indexed="22"/>
      </left>
      <right style="thin">
        <color indexed="22"/>
      </right>
      <top style="thin">
        <color indexed="22"/>
      </top>
      <bottom style="thin">
        <color indexed="22"/>
      </bottom>
      <diagonal/>
    </border>
    <border>
      <left style="medium">
        <color indexed="64"/>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theme="0" tint="-0.14996795556505021"/>
      </left>
      <right style="thin">
        <color theme="0" tint="-0.14996795556505021"/>
      </right>
      <top/>
      <bottom style="thin">
        <color theme="0" tint="-0.1499679555650502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thin">
        <color indexed="22"/>
      </right>
      <top style="thin">
        <color indexed="22"/>
      </top>
      <bottom style="thin">
        <color indexed="22"/>
      </bottom>
      <diagonal/>
    </border>
  </borders>
  <cellStyleXfs count="4">
    <xf numFmtId="0" fontId="0" fillId="0" borderId="0"/>
    <xf numFmtId="164" fontId="1" fillId="0" borderId="0" applyFont="0" applyFill="0" applyBorder="0" applyAlignment="0" applyProtection="0"/>
    <xf numFmtId="9" fontId="1" fillId="0" borderId="0" applyFont="0" applyFill="0" applyBorder="0" applyAlignment="0" applyProtection="0"/>
    <xf numFmtId="0" fontId="13" fillId="0" borderId="0"/>
  </cellStyleXfs>
  <cellXfs count="204">
    <xf numFmtId="0" fontId="0" fillId="0" borderId="0" xfId="0"/>
    <xf numFmtId="165" fontId="4" fillId="2" borderId="0" xfId="1" applyNumberFormat="1" applyFont="1" applyFill="1" applyAlignment="1">
      <alignment horizontal="left"/>
    </xf>
    <xf numFmtId="166" fontId="4" fillId="2" borderId="0" xfId="2" applyNumberFormat="1" applyFont="1" applyFill="1" applyAlignment="1"/>
    <xf numFmtId="3" fontId="4" fillId="2" borderId="0" xfId="0" applyNumberFormat="1" applyFont="1" applyFill="1"/>
    <xf numFmtId="0" fontId="4" fillId="2" borderId="0" xfId="0" applyFont="1" applyFill="1"/>
    <xf numFmtId="4" fontId="4" fillId="2" borderId="0" xfId="0" applyNumberFormat="1" applyFont="1" applyFill="1"/>
    <xf numFmtId="1" fontId="4" fillId="2" borderId="0" xfId="0" applyNumberFormat="1" applyFont="1" applyFill="1"/>
    <xf numFmtId="9" fontId="4" fillId="2" borderId="0" xfId="2" applyFont="1" applyFill="1" applyAlignment="1"/>
    <xf numFmtId="1" fontId="5" fillId="2" borderId="0" xfId="0" applyNumberFormat="1" applyFont="1" applyFill="1" applyAlignment="1">
      <alignment horizontal="left"/>
    </xf>
    <xf numFmtId="0" fontId="5" fillId="2" borderId="0" xfId="0" applyFont="1" applyFill="1" applyAlignment="1">
      <alignment horizontal="left"/>
    </xf>
    <xf numFmtId="10" fontId="4" fillId="2" borderId="0" xfId="2" applyNumberFormat="1" applyFont="1" applyFill="1" applyBorder="1" applyAlignment="1"/>
    <xf numFmtId="0" fontId="6" fillId="2" borderId="0" xfId="0" applyFont="1" applyFill="1"/>
    <xf numFmtId="0" fontId="7" fillId="2" borderId="0" xfId="0" applyFont="1" applyFill="1"/>
    <xf numFmtId="0" fontId="4" fillId="0" borderId="0" xfId="0" applyFont="1"/>
    <xf numFmtId="0" fontId="8" fillId="0" borderId="0" xfId="0" applyFont="1"/>
    <xf numFmtId="0" fontId="4" fillId="0" borderId="0" xfId="0" applyFont="1" applyAlignment="1">
      <alignment horizontal="center"/>
    </xf>
    <xf numFmtId="3" fontId="4" fillId="0" borderId="0" xfId="0" applyNumberFormat="1" applyFont="1"/>
    <xf numFmtId="10" fontId="4" fillId="2" borderId="0" xfId="2" applyNumberFormat="1" applyFont="1" applyFill="1" applyAlignment="1"/>
    <xf numFmtId="167" fontId="4" fillId="2" borderId="0" xfId="0" applyNumberFormat="1" applyFont="1" applyFill="1"/>
    <xf numFmtId="166" fontId="4" fillId="2" borderId="0" xfId="0" applyNumberFormat="1" applyFont="1" applyFill="1"/>
    <xf numFmtId="0" fontId="0" fillId="0" borderId="0" xfId="0" applyAlignment="1">
      <alignment horizontal="center"/>
    </xf>
    <xf numFmtId="0" fontId="0" fillId="2" borderId="0" xfId="0" applyFill="1"/>
    <xf numFmtId="4" fontId="0" fillId="2" borderId="0" xfId="0" applyNumberFormat="1" applyFill="1"/>
    <xf numFmtId="1" fontId="0" fillId="2" borderId="0" xfId="0" applyNumberFormat="1" applyFill="1"/>
    <xf numFmtId="1" fontId="9" fillId="2" borderId="0" xfId="0" applyNumberFormat="1" applyFont="1" applyFill="1" applyAlignment="1">
      <alignment horizontal="left"/>
    </xf>
    <xf numFmtId="0" fontId="9" fillId="2" borderId="0" xfId="0" applyFont="1" applyFill="1" applyAlignment="1">
      <alignment horizontal="left"/>
    </xf>
    <xf numFmtId="10" fontId="0" fillId="2" borderId="0" xfId="2" applyNumberFormat="1" applyFont="1" applyFill="1" applyAlignment="1"/>
    <xf numFmtId="0" fontId="2" fillId="2" borderId="0" xfId="0" applyFont="1" applyFill="1"/>
    <xf numFmtId="4" fontId="7" fillId="2" borderId="6" xfId="0" applyNumberFormat="1" applyFont="1" applyFill="1" applyBorder="1" applyAlignment="1">
      <alignment horizontal="center" wrapText="1"/>
    </xf>
    <xf numFmtId="0" fontId="0" fillId="2" borderId="13" xfId="0" applyFill="1" applyBorder="1"/>
    <xf numFmtId="4" fontId="7" fillId="2" borderId="18" xfId="0" applyNumberFormat="1" applyFont="1" applyFill="1" applyBorder="1" applyAlignment="1">
      <alignment horizontal="center" wrapText="1"/>
    </xf>
    <xf numFmtId="10" fontId="7" fillId="2" borderId="21" xfId="0" applyNumberFormat="1" applyFont="1" applyFill="1" applyBorder="1" applyAlignment="1">
      <alignment horizontal="center" wrapText="1"/>
    </xf>
    <xf numFmtId="10" fontId="7" fillId="2" borderId="21" xfId="2" applyNumberFormat="1" applyFont="1" applyFill="1" applyBorder="1" applyAlignment="1">
      <alignment horizontal="center" wrapText="1"/>
    </xf>
    <xf numFmtId="0" fontId="10" fillId="2" borderId="22" xfId="0" applyFont="1" applyFill="1" applyBorder="1" applyAlignment="1">
      <alignment horizontal="center" wrapText="1"/>
    </xf>
    <xf numFmtId="10" fontId="7" fillId="2" borderId="23" xfId="0" applyNumberFormat="1" applyFont="1" applyFill="1" applyBorder="1" applyAlignment="1">
      <alignment horizontal="center" wrapText="1"/>
    </xf>
    <xf numFmtId="165" fontId="0" fillId="2" borderId="24" xfId="0" applyNumberFormat="1" applyFill="1" applyBorder="1" applyAlignment="1">
      <alignment horizontal="center" wrapText="1"/>
    </xf>
    <xf numFmtId="165" fontId="0" fillId="2" borderId="25" xfId="0" applyNumberFormat="1" applyFill="1" applyBorder="1" applyAlignment="1">
      <alignment horizontal="center" wrapText="1"/>
    </xf>
    <xf numFmtId="0" fontId="0" fillId="2" borderId="26" xfId="0" applyFill="1" applyBorder="1" applyAlignment="1">
      <alignment horizontal="center" wrapText="1"/>
    </xf>
    <xf numFmtId="4" fontId="7" fillId="2" borderId="27" xfId="0" applyNumberFormat="1" applyFont="1" applyFill="1" applyBorder="1" applyAlignment="1">
      <alignment horizontal="center" wrapText="1"/>
    </xf>
    <xf numFmtId="1" fontId="0" fillId="2" borderId="27" xfId="0" applyNumberFormat="1" applyFill="1" applyBorder="1"/>
    <xf numFmtId="1" fontId="11" fillId="2" borderId="27" xfId="0" applyNumberFormat="1" applyFont="1" applyFill="1" applyBorder="1" applyAlignment="1">
      <alignment horizontal="left" wrapText="1"/>
    </xf>
    <xf numFmtId="0" fontId="11" fillId="2" borderId="27" xfId="0" applyFont="1" applyFill="1" applyBorder="1" applyAlignment="1">
      <alignment horizontal="left" wrapText="1"/>
    </xf>
    <xf numFmtId="10" fontId="7" fillId="2" borderId="27" xfId="0" applyNumberFormat="1" applyFont="1" applyFill="1" applyBorder="1" applyAlignment="1">
      <alignment horizontal="center" wrapText="1"/>
    </xf>
    <xf numFmtId="10" fontId="7" fillId="2" borderId="27" xfId="2" applyNumberFormat="1" applyFont="1" applyFill="1" applyBorder="1" applyAlignment="1">
      <alignment horizontal="center" wrapText="1"/>
    </xf>
    <xf numFmtId="166" fontId="10" fillId="2" borderId="27" xfId="0" applyNumberFormat="1" applyFont="1" applyFill="1" applyBorder="1" applyAlignment="1">
      <alignment horizontal="center" wrapText="1"/>
    </xf>
    <xf numFmtId="10" fontId="7" fillId="2" borderId="28" xfId="0" applyNumberFormat="1" applyFont="1" applyFill="1" applyBorder="1" applyAlignment="1">
      <alignment horizontal="center" wrapText="1"/>
    </xf>
    <xf numFmtId="0" fontId="4" fillId="0" borderId="29" xfId="0" applyFont="1" applyBorder="1"/>
    <xf numFmtId="0" fontId="4" fillId="0" borderId="20" xfId="0" applyFont="1" applyBorder="1"/>
    <xf numFmtId="165" fontId="12" fillId="2" borderId="20" xfId="1" applyNumberFormat="1" applyFont="1" applyFill="1" applyBorder="1" applyAlignment="1" applyProtection="1">
      <alignment horizontal="right" wrapText="1"/>
    </xf>
    <xf numFmtId="0" fontId="5" fillId="0" borderId="20" xfId="0" applyFont="1" applyBorder="1" applyAlignment="1">
      <alignment horizontal="center" wrapText="1"/>
    </xf>
    <xf numFmtId="3" fontId="4" fillId="0" borderId="20" xfId="0" applyNumberFormat="1" applyFont="1" applyBorder="1"/>
    <xf numFmtId="3" fontId="4" fillId="2" borderId="20" xfId="0" applyNumberFormat="1" applyFont="1" applyFill="1" applyBorder="1" applyAlignment="1">
      <alignment horizontal="right" wrapText="1"/>
    </xf>
    <xf numFmtId="166" fontId="4" fillId="0" borderId="20" xfId="2" applyNumberFormat="1" applyFont="1" applyBorder="1" applyAlignment="1"/>
    <xf numFmtId="166" fontId="10" fillId="2" borderId="20" xfId="0" applyNumberFormat="1" applyFont="1" applyFill="1" applyBorder="1" applyAlignment="1">
      <alignment horizontal="center" wrapText="1"/>
    </xf>
    <xf numFmtId="166" fontId="7" fillId="2" borderId="30" xfId="0" applyNumberFormat="1" applyFont="1" applyFill="1" applyBorder="1" applyAlignment="1">
      <alignment horizontal="center"/>
    </xf>
    <xf numFmtId="10" fontId="4" fillId="2" borderId="13" xfId="0" applyNumberFormat="1" applyFont="1" applyFill="1" applyBorder="1"/>
    <xf numFmtId="0" fontId="4" fillId="0" borderId="31" xfId="0" applyFont="1" applyBorder="1"/>
    <xf numFmtId="0" fontId="4" fillId="0" borderId="17" xfId="0" applyFont="1" applyBorder="1" applyAlignment="1">
      <alignment horizontal="center"/>
    </xf>
    <xf numFmtId="0" fontId="4" fillId="0" borderId="17" xfId="0" applyFont="1" applyBorder="1"/>
    <xf numFmtId="165" fontId="12" fillId="2" borderId="17" xfId="1" applyNumberFormat="1" applyFont="1" applyFill="1" applyBorder="1" applyAlignment="1" applyProtection="1">
      <alignment horizontal="right" wrapText="1"/>
    </xf>
    <xf numFmtId="0" fontId="5" fillId="0" borderId="17" xfId="0" applyFont="1" applyBorder="1" applyAlignment="1">
      <alignment horizontal="center" wrapText="1"/>
    </xf>
    <xf numFmtId="3" fontId="4" fillId="2" borderId="17" xfId="0" applyNumberFormat="1" applyFont="1" applyFill="1" applyBorder="1" applyAlignment="1">
      <alignment horizontal="right" wrapText="1"/>
    </xf>
    <xf numFmtId="166" fontId="10" fillId="2" borderId="17" xfId="0" applyNumberFormat="1" applyFont="1" applyFill="1" applyBorder="1" applyAlignment="1">
      <alignment horizontal="center" wrapText="1"/>
    </xf>
    <xf numFmtId="3" fontId="4" fillId="2" borderId="17" xfId="0" applyNumberFormat="1" applyFont="1" applyFill="1" applyBorder="1" applyAlignment="1">
      <alignment horizontal="right"/>
    </xf>
    <xf numFmtId="166" fontId="10" fillId="2" borderId="17" xfId="0" applyNumberFormat="1" applyFont="1" applyFill="1" applyBorder="1" applyAlignment="1">
      <alignment horizontal="center"/>
    </xf>
    <xf numFmtId="0" fontId="4" fillId="2" borderId="17" xfId="0" applyFont="1" applyFill="1" applyBorder="1" applyAlignment="1">
      <alignment horizontal="right" wrapText="1"/>
    </xf>
    <xf numFmtId="0" fontId="4" fillId="0" borderId="32" xfId="0" applyFont="1" applyBorder="1"/>
    <xf numFmtId="0" fontId="4" fillId="0" borderId="27" xfId="0" applyFont="1" applyBorder="1" applyAlignment="1">
      <alignment horizontal="center"/>
    </xf>
    <xf numFmtId="0" fontId="0" fillId="2" borderId="33" xfId="0" applyFill="1" applyBorder="1"/>
    <xf numFmtId="0" fontId="0" fillId="2" borderId="0" xfId="0" applyFill="1" applyAlignment="1">
      <alignment horizontal="center"/>
    </xf>
    <xf numFmtId="0" fontId="4" fillId="2" borderId="33" xfId="0" applyFont="1" applyFill="1" applyBorder="1"/>
    <xf numFmtId="0" fontId="4" fillId="2" borderId="0" xfId="0" applyFont="1" applyFill="1" applyAlignment="1">
      <alignment horizontal="center"/>
    </xf>
    <xf numFmtId="0" fontId="7" fillId="2" borderId="34" xfId="0" applyFont="1" applyFill="1" applyBorder="1" applyAlignment="1">
      <alignment horizontal="right"/>
    </xf>
    <xf numFmtId="165" fontId="7" fillId="2" borderId="35" xfId="1" applyNumberFormat="1" applyFont="1" applyFill="1" applyBorder="1" applyAlignment="1"/>
    <xf numFmtId="0" fontId="7" fillId="2" borderId="35" xfId="0" applyFont="1" applyFill="1" applyBorder="1"/>
    <xf numFmtId="165" fontId="7" fillId="2" borderId="35" xfId="1" applyNumberFormat="1" applyFont="1" applyFill="1" applyBorder="1" applyAlignment="1">
      <alignment horizontal="right" wrapText="1"/>
    </xf>
    <xf numFmtId="3" fontId="7" fillId="2" borderId="35" xfId="0" applyNumberFormat="1" applyFont="1" applyFill="1" applyBorder="1"/>
    <xf numFmtId="3" fontId="7" fillId="2" borderId="35" xfId="0" applyNumberFormat="1" applyFont="1" applyFill="1" applyBorder="1" applyAlignment="1">
      <alignment horizontal="left"/>
    </xf>
    <xf numFmtId="0" fontId="5" fillId="2" borderId="35" xfId="0" applyFont="1" applyFill="1" applyBorder="1" applyAlignment="1">
      <alignment horizontal="left"/>
    </xf>
    <xf numFmtId="166" fontId="7" fillId="0" borderId="35" xfId="2" applyNumberFormat="1" applyFont="1" applyBorder="1" applyAlignment="1"/>
    <xf numFmtId="166" fontId="10" fillId="2" borderId="35" xfId="0" applyNumberFormat="1" applyFont="1" applyFill="1" applyBorder="1" applyAlignment="1">
      <alignment horizontal="center" wrapText="1"/>
    </xf>
    <xf numFmtId="166" fontId="7" fillId="2" borderId="36" xfId="0" applyNumberFormat="1" applyFont="1" applyFill="1" applyBorder="1" applyAlignment="1">
      <alignment horizontal="center"/>
    </xf>
    <xf numFmtId="15" fontId="4" fillId="2" borderId="0" xfId="0" applyNumberFormat="1" applyFont="1" applyFill="1"/>
    <xf numFmtId="0" fontId="3" fillId="2" borderId="0" xfId="0" applyFont="1" applyFill="1"/>
    <xf numFmtId="0" fontId="0" fillId="2" borderId="0" xfId="0" applyFill="1" applyAlignment="1">
      <alignment horizontal="left"/>
    </xf>
    <xf numFmtId="0" fontId="0" fillId="2" borderId="37" xfId="0" applyFill="1" applyBorder="1"/>
    <xf numFmtId="0" fontId="2" fillId="2" borderId="21" xfId="0" applyFont="1" applyFill="1" applyBorder="1"/>
    <xf numFmtId="3" fontId="3" fillId="2" borderId="0" xfId="0" applyNumberFormat="1" applyFont="1" applyFill="1"/>
    <xf numFmtId="4" fontId="3" fillId="2" borderId="0" xfId="0" applyNumberFormat="1" applyFont="1" applyFill="1"/>
    <xf numFmtId="0" fontId="5" fillId="2" borderId="0" xfId="0" applyFont="1" applyFill="1" applyAlignment="1">
      <alignment horizontal="left" wrapText="1"/>
    </xf>
    <xf numFmtId="0" fontId="2" fillId="2" borderId="17" xfId="0" applyFont="1" applyFill="1" applyBorder="1"/>
    <xf numFmtId="0" fontId="4" fillId="0" borderId="19" xfId="0" applyFont="1" applyBorder="1" applyAlignment="1">
      <alignment horizontal="center"/>
    </xf>
    <xf numFmtId="0" fontId="1" fillId="2" borderId="13" xfId="0" applyFont="1" applyFill="1" applyBorder="1"/>
    <xf numFmtId="0" fontId="14" fillId="3" borderId="41" xfId="3" applyFont="1" applyFill="1" applyBorder="1" applyAlignment="1">
      <alignment horizontal="right" wrapText="1"/>
    </xf>
    <xf numFmtId="165" fontId="15" fillId="2" borderId="17" xfId="1" applyNumberFormat="1" applyFont="1" applyFill="1" applyBorder="1" applyAlignment="1" applyProtection="1">
      <alignment horizontal="right" wrapText="1"/>
    </xf>
    <xf numFmtId="165" fontId="7" fillId="2" borderId="17" xfId="1" applyNumberFormat="1" applyFont="1" applyFill="1" applyBorder="1" applyAlignment="1">
      <alignment horizontal="right" wrapText="1"/>
    </xf>
    <xf numFmtId="165" fontId="4" fillId="2" borderId="17" xfId="1" applyNumberFormat="1" applyFont="1" applyFill="1" applyBorder="1" applyAlignment="1"/>
    <xf numFmtId="3" fontId="7" fillId="0" borderId="17" xfId="0" applyNumberFormat="1" applyFont="1" applyBorder="1"/>
    <xf numFmtId="3" fontId="7" fillId="2" borderId="17" xfId="0" applyNumberFormat="1" applyFont="1" applyFill="1" applyBorder="1" applyAlignment="1">
      <alignment horizontal="right" wrapText="1"/>
    </xf>
    <xf numFmtId="3" fontId="11" fillId="2" borderId="17" xfId="0" applyNumberFormat="1" applyFont="1" applyFill="1" applyBorder="1" applyAlignment="1">
      <alignment horizontal="left" wrapText="1"/>
    </xf>
    <xf numFmtId="0" fontId="11" fillId="0" borderId="17" xfId="0" applyFont="1" applyBorder="1" applyAlignment="1">
      <alignment horizontal="left"/>
    </xf>
    <xf numFmtId="166" fontId="7" fillId="0" borderId="17" xfId="2" applyNumberFormat="1" applyFont="1" applyBorder="1" applyAlignment="1"/>
    <xf numFmtId="166" fontId="4" fillId="0" borderId="17" xfId="2" applyNumberFormat="1" applyFont="1" applyBorder="1" applyAlignment="1"/>
    <xf numFmtId="166" fontId="7" fillId="2" borderId="44" xfId="0" applyNumberFormat="1" applyFont="1" applyFill="1" applyBorder="1" applyAlignment="1">
      <alignment horizontal="center"/>
    </xf>
    <xf numFmtId="4" fontId="4" fillId="0" borderId="17" xfId="0" applyNumberFormat="1" applyFont="1" applyBorder="1"/>
    <xf numFmtId="165" fontId="4" fillId="2" borderId="17" xfId="1" applyNumberFormat="1" applyFont="1" applyFill="1" applyBorder="1" applyAlignment="1">
      <alignment horizontal="right" wrapText="1"/>
    </xf>
    <xf numFmtId="3" fontId="5" fillId="2" borderId="17" xfId="0" applyNumberFormat="1" applyFont="1" applyFill="1" applyBorder="1" applyAlignment="1">
      <alignment horizontal="left" wrapText="1"/>
    </xf>
    <xf numFmtId="0" fontId="5" fillId="0" borderId="17" xfId="0" applyFont="1" applyBorder="1" applyAlignment="1">
      <alignment horizontal="left"/>
    </xf>
    <xf numFmtId="0" fontId="4" fillId="0" borderId="21" xfId="0" applyFont="1" applyBorder="1"/>
    <xf numFmtId="165" fontId="12" fillId="2" borderId="21" xfId="1" applyNumberFormat="1" applyFont="1" applyFill="1" applyBorder="1" applyAlignment="1" applyProtection="1">
      <alignment horizontal="right" wrapText="1"/>
    </xf>
    <xf numFmtId="165" fontId="4" fillId="2" borderId="21" xfId="1" applyNumberFormat="1" applyFont="1" applyFill="1" applyBorder="1" applyAlignment="1"/>
    <xf numFmtId="4" fontId="4" fillId="0" borderId="21" xfId="0" applyNumberFormat="1" applyFont="1" applyBorder="1"/>
    <xf numFmtId="165" fontId="4" fillId="2" borderId="21" xfId="1" applyNumberFormat="1" applyFont="1" applyFill="1" applyBorder="1" applyAlignment="1">
      <alignment horizontal="right" wrapText="1"/>
    </xf>
    <xf numFmtId="3" fontId="4" fillId="2" borderId="21" xfId="0" applyNumberFormat="1" applyFont="1" applyFill="1" applyBorder="1" applyAlignment="1">
      <alignment horizontal="right" wrapText="1"/>
    </xf>
    <xf numFmtId="3" fontId="5" fillId="2" borderId="21" xfId="0" applyNumberFormat="1" applyFont="1" applyFill="1" applyBorder="1" applyAlignment="1">
      <alignment horizontal="left" wrapText="1"/>
    </xf>
    <xf numFmtId="0" fontId="5" fillId="0" borderId="21" xfId="0" applyFont="1" applyBorder="1" applyAlignment="1">
      <alignment horizontal="left"/>
    </xf>
    <xf numFmtId="166" fontId="4" fillId="0" borderId="21" xfId="2" applyNumberFormat="1" applyFont="1" applyBorder="1" applyAlignment="1"/>
    <xf numFmtId="166" fontId="10" fillId="2" borderId="21" xfId="0" applyNumberFormat="1" applyFont="1" applyFill="1" applyBorder="1" applyAlignment="1">
      <alignment horizontal="center" wrapText="1"/>
    </xf>
    <xf numFmtId="166" fontId="7" fillId="2" borderId="23" xfId="0" applyNumberFormat="1" applyFont="1" applyFill="1" applyBorder="1" applyAlignment="1">
      <alignment horizontal="center"/>
    </xf>
    <xf numFmtId="0" fontId="4" fillId="0" borderId="42" xfId="0" applyFont="1" applyBorder="1" applyAlignment="1">
      <alignment horizontal="center"/>
    </xf>
    <xf numFmtId="165" fontId="5" fillId="2" borderId="17" xfId="1" applyNumberFormat="1" applyFont="1" applyFill="1" applyBorder="1" applyAlignment="1">
      <alignment horizontal="left"/>
    </xf>
    <xf numFmtId="0" fontId="9" fillId="0" borderId="17" xfId="0" applyFont="1" applyBorder="1" applyAlignment="1">
      <alignment horizontal="left"/>
    </xf>
    <xf numFmtId="165" fontId="5" fillId="2" borderId="21" xfId="1" applyNumberFormat="1" applyFont="1" applyFill="1" applyBorder="1" applyAlignment="1">
      <alignment horizontal="left"/>
    </xf>
    <xf numFmtId="0" fontId="9" fillId="0" borderId="21" xfId="0" applyFont="1" applyBorder="1" applyAlignment="1">
      <alignment horizontal="left"/>
    </xf>
    <xf numFmtId="0" fontId="1" fillId="2" borderId="0" xfId="0" applyFont="1" applyFill="1"/>
    <xf numFmtId="0" fontId="1" fillId="2" borderId="0" xfId="0" applyFont="1" applyFill="1" applyAlignment="1">
      <alignment horizontal="center"/>
    </xf>
    <xf numFmtId="165" fontId="9" fillId="2" borderId="17" xfId="1" applyNumberFormat="1" applyFont="1" applyFill="1" applyBorder="1" applyAlignment="1">
      <alignment horizontal="left"/>
    </xf>
    <xf numFmtId="165" fontId="9" fillId="2" borderId="21" xfId="1" applyNumberFormat="1" applyFont="1" applyFill="1" applyBorder="1" applyAlignment="1">
      <alignment horizontal="left"/>
    </xf>
    <xf numFmtId="165" fontId="9" fillId="2" borderId="17" xfId="1" applyNumberFormat="1" applyFont="1" applyFill="1" applyBorder="1" applyAlignment="1">
      <alignment horizontal="right"/>
    </xf>
    <xf numFmtId="3" fontId="7" fillId="0" borderId="17" xfId="0" applyNumberFormat="1" applyFont="1" applyBorder="1" applyAlignment="1">
      <alignment horizontal="right"/>
    </xf>
    <xf numFmtId="3" fontId="5" fillId="2" borderId="17" xfId="0" applyNumberFormat="1" applyFont="1" applyFill="1" applyBorder="1" applyAlignment="1">
      <alignment horizontal="right" wrapText="1"/>
    </xf>
    <xf numFmtId="0" fontId="4" fillId="0" borderId="45" xfId="0" applyFont="1" applyBorder="1"/>
    <xf numFmtId="0" fontId="4" fillId="0" borderId="22" xfId="0" applyFont="1" applyBorder="1" applyAlignment="1">
      <alignment horizontal="center"/>
    </xf>
    <xf numFmtId="3" fontId="15" fillId="2" borderId="17" xfId="1" applyNumberFormat="1" applyFont="1" applyFill="1" applyBorder="1" applyAlignment="1" applyProtection="1">
      <alignment horizontal="right" wrapText="1"/>
    </xf>
    <xf numFmtId="3" fontId="7" fillId="2" borderId="17" xfId="1" applyNumberFormat="1" applyFont="1" applyFill="1" applyBorder="1" applyAlignment="1">
      <alignment horizontal="right" wrapText="1"/>
    </xf>
    <xf numFmtId="3" fontId="5" fillId="2" borderId="17" xfId="1" applyNumberFormat="1" applyFont="1" applyFill="1" applyBorder="1" applyAlignment="1">
      <alignment horizontal="left"/>
    </xf>
    <xf numFmtId="0" fontId="1" fillId="2" borderId="49" xfId="0" applyFont="1" applyFill="1" applyBorder="1"/>
    <xf numFmtId="0" fontId="14" fillId="3" borderId="17" xfId="3" applyFont="1" applyFill="1" applyBorder="1" applyAlignment="1">
      <alignment horizontal="right" wrapText="1"/>
    </xf>
    <xf numFmtId="3" fontId="4" fillId="2" borderId="17" xfId="1" applyNumberFormat="1" applyFont="1" applyFill="1" applyBorder="1" applyAlignment="1"/>
    <xf numFmtId="0" fontId="14" fillId="3" borderId="27" xfId="3" applyFont="1" applyFill="1" applyBorder="1" applyAlignment="1">
      <alignment horizontal="right" wrapText="1"/>
    </xf>
    <xf numFmtId="165" fontId="15" fillId="2" borderId="27" xfId="1" applyNumberFormat="1" applyFont="1" applyFill="1" applyBorder="1" applyAlignment="1" applyProtection="1">
      <alignment horizontal="right" wrapText="1"/>
    </xf>
    <xf numFmtId="3" fontId="15" fillId="2" borderId="27" xfId="1" applyNumberFormat="1" applyFont="1" applyFill="1" applyBorder="1" applyAlignment="1" applyProtection="1">
      <alignment horizontal="right" wrapText="1"/>
    </xf>
    <xf numFmtId="3" fontId="7" fillId="2" borderId="27" xfId="1" applyNumberFormat="1" applyFont="1" applyFill="1" applyBorder="1" applyAlignment="1">
      <alignment horizontal="right" wrapText="1"/>
    </xf>
    <xf numFmtId="3" fontId="16" fillId="2" borderId="27" xfId="1" applyNumberFormat="1" applyFont="1" applyFill="1" applyBorder="1" applyAlignment="1"/>
    <xf numFmtId="3" fontId="7" fillId="0" borderId="27" xfId="0" applyNumberFormat="1" applyFont="1" applyBorder="1"/>
    <xf numFmtId="3" fontId="7" fillId="2" borderId="27" xfId="0" applyNumberFormat="1" applyFont="1" applyFill="1" applyBorder="1" applyAlignment="1">
      <alignment horizontal="right" wrapText="1"/>
    </xf>
    <xf numFmtId="3" fontId="11" fillId="2" borderId="27" xfId="0" applyNumberFormat="1" applyFont="1" applyFill="1" applyBorder="1" applyAlignment="1">
      <alignment horizontal="left" wrapText="1"/>
    </xf>
    <xf numFmtId="165" fontId="7" fillId="2" borderId="27" xfId="1" applyNumberFormat="1" applyFont="1" applyFill="1" applyBorder="1" applyAlignment="1">
      <alignment horizontal="right" wrapText="1"/>
    </xf>
    <xf numFmtId="0" fontId="9" fillId="0" borderId="27" xfId="0" applyFont="1" applyBorder="1" applyAlignment="1">
      <alignment horizontal="left"/>
    </xf>
    <xf numFmtId="166" fontId="4" fillId="0" borderId="27" xfId="2" applyNumberFormat="1" applyFont="1" applyBorder="1" applyAlignment="1"/>
    <xf numFmtId="166" fontId="7" fillId="2" borderId="28" xfId="0" applyNumberFormat="1" applyFont="1" applyFill="1" applyBorder="1" applyAlignment="1">
      <alignment horizontal="center"/>
    </xf>
    <xf numFmtId="3" fontId="7" fillId="2" borderId="35" xfId="1" applyNumberFormat="1" applyFont="1" applyFill="1" applyBorder="1" applyAlignment="1">
      <alignment horizontal="right" wrapText="1"/>
    </xf>
    <xf numFmtId="0" fontId="4" fillId="0" borderId="20" xfId="0" applyFont="1" applyBorder="1" applyAlignment="1">
      <alignment horizontal="right"/>
    </xf>
    <xf numFmtId="4" fontId="7" fillId="2" borderId="8" xfId="0" applyNumberFormat="1" applyFont="1" applyFill="1" applyBorder="1" applyAlignment="1">
      <alignment horizontal="center" wrapText="1"/>
    </xf>
    <xf numFmtId="4" fontId="7" fillId="2" borderId="6" xfId="0" applyNumberFormat="1" applyFont="1" applyFill="1" applyBorder="1" applyAlignment="1">
      <alignment horizontal="center" wrapText="1"/>
    </xf>
    <xf numFmtId="4" fontId="7" fillId="2" borderId="19" xfId="0" applyNumberFormat="1" applyFont="1" applyFill="1" applyBorder="1" applyAlignment="1">
      <alignment horizontal="center" wrapText="1"/>
    </xf>
    <xf numFmtId="4" fontId="7" fillId="2" borderId="16" xfId="0" applyNumberFormat="1" applyFont="1" applyFill="1" applyBorder="1" applyAlignment="1">
      <alignment horizontal="center" wrapText="1"/>
    </xf>
    <xf numFmtId="0" fontId="4" fillId="2" borderId="1" xfId="0" applyFont="1" applyFill="1" applyBorder="1" applyAlignment="1">
      <alignment horizontal="center"/>
    </xf>
    <xf numFmtId="0" fontId="4" fillId="2" borderId="2" xfId="0" applyFont="1" applyFill="1" applyBorder="1" applyAlignment="1">
      <alignment horizontal="center"/>
    </xf>
    <xf numFmtId="0" fontId="4" fillId="2" borderId="3" xfId="0" applyFont="1" applyFill="1" applyBorder="1" applyAlignment="1">
      <alignment horizontal="center"/>
    </xf>
    <xf numFmtId="0" fontId="7" fillId="2" borderId="4" xfId="0" applyFont="1" applyFill="1" applyBorder="1" applyAlignment="1">
      <alignment horizontal="center" wrapText="1"/>
    </xf>
    <xf numFmtId="0" fontId="7" fillId="2" borderId="14" xfId="0" applyFont="1" applyFill="1" applyBorder="1" applyAlignment="1">
      <alignment horizontal="center" wrapText="1"/>
    </xf>
    <xf numFmtId="0" fontId="7" fillId="2" borderId="5" xfId="0" applyFont="1" applyFill="1" applyBorder="1" applyAlignment="1">
      <alignment horizontal="center" wrapText="1"/>
    </xf>
    <xf numFmtId="0" fontId="7" fillId="2" borderId="15" xfId="0" applyFont="1" applyFill="1" applyBorder="1" applyAlignment="1">
      <alignment horizontal="center" wrapText="1"/>
    </xf>
    <xf numFmtId="0" fontId="5" fillId="2" borderId="17" xfId="0" applyFont="1" applyFill="1" applyBorder="1" applyAlignment="1">
      <alignment horizontal="left" wrapText="1"/>
    </xf>
    <xf numFmtId="0" fontId="0" fillId="2" borderId="6" xfId="0" applyFill="1" applyBorder="1" applyAlignment="1">
      <alignment horizontal="center" wrapText="1"/>
    </xf>
    <xf numFmtId="0" fontId="0" fillId="2" borderId="16" xfId="0" applyFill="1" applyBorder="1" applyAlignment="1">
      <alignment horizontal="center" wrapText="1"/>
    </xf>
    <xf numFmtId="4" fontId="7" fillId="2" borderId="7" xfId="0" applyNumberFormat="1" applyFont="1" applyFill="1" applyBorder="1" applyAlignment="1">
      <alignment horizontal="center" wrapText="1"/>
    </xf>
    <xf numFmtId="4" fontId="7" fillId="2" borderId="17" xfId="0" applyNumberFormat="1" applyFont="1" applyFill="1" applyBorder="1" applyAlignment="1">
      <alignment horizontal="center" wrapText="1"/>
    </xf>
    <xf numFmtId="4" fontId="0" fillId="2" borderId="5" xfId="0" applyNumberFormat="1" applyFill="1" applyBorder="1" applyAlignment="1">
      <alignment horizontal="left"/>
    </xf>
    <xf numFmtId="4" fontId="0" fillId="2" borderId="20" xfId="0" applyNumberFormat="1" applyFill="1" applyBorder="1" applyAlignment="1">
      <alignment horizontal="left"/>
    </xf>
    <xf numFmtId="0" fontId="7" fillId="2" borderId="8" xfId="0" applyFont="1" applyFill="1" applyBorder="1" applyAlignment="1">
      <alignment horizontal="center" wrapText="1"/>
    </xf>
    <xf numFmtId="0" fontId="7" fillId="2" borderId="6" xfId="0" applyFont="1" applyFill="1" applyBorder="1" applyAlignment="1">
      <alignment horizontal="center" wrapText="1"/>
    </xf>
    <xf numFmtId="0" fontId="7" fillId="2" borderId="19" xfId="0" applyFont="1" applyFill="1" applyBorder="1" applyAlignment="1">
      <alignment horizontal="center" wrapText="1"/>
    </xf>
    <xf numFmtId="0" fontId="7" fillId="2" borderId="16" xfId="0" applyFont="1" applyFill="1" applyBorder="1" applyAlignment="1">
      <alignment horizontal="center" wrapText="1"/>
    </xf>
    <xf numFmtId="0" fontId="9" fillId="2" borderId="7" xfId="0" applyFont="1" applyFill="1" applyBorder="1" applyAlignment="1">
      <alignment horizontal="left"/>
    </xf>
    <xf numFmtId="0" fontId="9" fillId="2" borderId="17" xfId="0" applyFont="1" applyFill="1" applyBorder="1" applyAlignment="1">
      <alignment horizontal="left"/>
    </xf>
    <xf numFmtId="10" fontId="7" fillId="2" borderId="9" xfId="0" applyNumberFormat="1" applyFont="1" applyFill="1" applyBorder="1" applyAlignment="1">
      <alignment horizontal="center" wrapText="1"/>
    </xf>
    <xf numFmtId="10" fontId="7" fillId="2" borderId="10" xfId="0" applyNumberFormat="1" applyFont="1" applyFill="1" applyBorder="1" applyAlignment="1">
      <alignment horizontal="center" wrapText="1"/>
    </xf>
    <xf numFmtId="10" fontId="7" fillId="2" borderId="11" xfId="0" applyNumberFormat="1" applyFont="1" applyFill="1" applyBorder="1" applyAlignment="1">
      <alignment horizontal="center" wrapText="1"/>
    </xf>
    <xf numFmtId="10" fontId="7" fillId="2" borderId="12" xfId="0" applyNumberFormat="1" applyFont="1" applyFill="1" applyBorder="1" applyAlignment="1">
      <alignment horizontal="center" wrapText="1"/>
    </xf>
    <xf numFmtId="0" fontId="0" fillId="2" borderId="17" xfId="0" applyFill="1" applyBorder="1" applyAlignment="1">
      <alignment horizontal="left"/>
    </xf>
    <xf numFmtId="0" fontId="0" fillId="2" borderId="17" xfId="0" applyFill="1" applyBorder="1" applyAlignment="1">
      <alignment horizontal="left" wrapText="1"/>
    </xf>
    <xf numFmtId="166" fontId="7" fillId="0" borderId="42" xfId="2" applyNumberFormat="1" applyFont="1" applyBorder="1" applyAlignment="1">
      <alignment horizontal="center"/>
    </xf>
    <xf numFmtId="166" fontId="7" fillId="0" borderId="41" xfId="2" applyNumberFormat="1" applyFont="1" applyBorder="1" applyAlignment="1">
      <alignment horizontal="center"/>
    </xf>
    <xf numFmtId="166" fontId="7" fillId="0" borderId="43" xfId="2" applyNumberFormat="1" applyFont="1" applyBorder="1" applyAlignment="1">
      <alignment horizontal="center"/>
    </xf>
    <xf numFmtId="0" fontId="7" fillId="0" borderId="1" xfId="0" applyFont="1" applyBorder="1" applyAlignment="1">
      <alignment horizontal="left"/>
    </xf>
    <xf numFmtId="0" fontId="4" fillId="0" borderId="2" xfId="0" applyFont="1" applyBorder="1" applyAlignment="1">
      <alignment horizontal="left"/>
    </xf>
    <xf numFmtId="0" fontId="4" fillId="0" borderId="3" xfId="0" applyFont="1" applyBorder="1" applyAlignment="1">
      <alignment horizontal="left"/>
    </xf>
    <xf numFmtId="0" fontId="7" fillId="0" borderId="38" xfId="0" applyFont="1" applyBorder="1" applyAlignment="1">
      <alignment horizontal="left"/>
    </xf>
    <xf numFmtId="0" fontId="4" fillId="0" borderId="39" xfId="0" applyFont="1" applyBorder="1" applyAlignment="1">
      <alignment horizontal="left"/>
    </xf>
    <xf numFmtId="0" fontId="4" fillId="0" borderId="40" xfId="0" applyFont="1" applyBorder="1" applyAlignment="1">
      <alignment horizontal="left"/>
    </xf>
    <xf numFmtId="0" fontId="2" fillId="2" borderId="1" xfId="0" applyFont="1" applyFill="1" applyBorder="1" applyAlignment="1">
      <alignment horizontal="left"/>
    </xf>
    <xf numFmtId="0" fontId="2" fillId="2" borderId="2" xfId="0" applyFont="1" applyFill="1" applyBorder="1" applyAlignment="1">
      <alignment horizontal="left"/>
    </xf>
    <xf numFmtId="0" fontId="2" fillId="2" borderId="3" xfId="0" applyFont="1" applyFill="1" applyBorder="1" applyAlignment="1">
      <alignment horizontal="left"/>
    </xf>
    <xf numFmtId="0" fontId="7" fillId="0" borderId="46" xfId="0" applyFont="1" applyBorder="1" applyAlignment="1">
      <alignment horizontal="left"/>
    </xf>
    <xf numFmtId="0" fontId="7" fillId="0" borderId="47" xfId="0" applyFont="1" applyBorder="1" applyAlignment="1">
      <alignment horizontal="left"/>
    </xf>
    <xf numFmtId="0" fontId="7" fillId="0" borderId="48" xfId="0" applyFont="1" applyBorder="1" applyAlignment="1">
      <alignment horizontal="left"/>
    </xf>
    <xf numFmtId="0" fontId="7" fillId="0" borderId="2" xfId="0" applyFont="1" applyBorder="1" applyAlignment="1">
      <alignment horizontal="left"/>
    </xf>
    <xf numFmtId="0" fontId="7" fillId="0" borderId="3" xfId="0" applyFont="1" applyBorder="1" applyAlignment="1">
      <alignment horizontal="left"/>
    </xf>
    <xf numFmtId="166" fontId="7" fillId="0" borderId="17" xfId="2" applyNumberFormat="1" applyFont="1" applyBorder="1" applyAlignment="1">
      <alignment horizontal="center"/>
    </xf>
    <xf numFmtId="0" fontId="7" fillId="0" borderId="39" xfId="0" applyFont="1" applyBorder="1" applyAlignment="1">
      <alignment horizontal="left"/>
    </xf>
    <xf numFmtId="0" fontId="7" fillId="0" borderId="40" xfId="0" applyFont="1" applyBorder="1" applyAlignment="1">
      <alignment horizontal="left"/>
    </xf>
    <xf numFmtId="166" fontId="7" fillId="0" borderId="27" xfId="2" applyNumberFormat="1" applyFont="1" applyBorder="1" applyAlignment="1">
      <alignment horizontal="center"/>
    </xf>
  </cellXfs>
  <cellStyles count="4">
    <cellStyle name="Comma" xfId="1" builtinId="3"/>
    <cellStyle name="Normal" xfId="0" builtinId="0"/>
    <cellStyle name="Normal 2" xfId="3" xr:uid="{57CA0497-A512-489E-A170-B9EB2703020C}"/>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82550</xdr:colOff>
      <xdr:row>0</xdr:row>
      <xdr:rowOff>43392</xdr:rowOff>
    </xdr:from>
    <xdr:to>
      <xdr:col>3</xdr:col>
      <xdr:colOff>1885950</xdr:colOff>
      <xdr:row>0</xdr:row>
      <xdr:rowOff>671816</xdr:rowOff>
    </xdr:to>
    <xdr:pic>
      <xdr:nvPicPr>
        <xdr:cNvPr id="2" name="Picture 1">
          <a:extLst>
            <a:ext uri="{FF2B5EF4-FFF2-40B4-BE49-F238E27FC236}">
              <a16:creationId xmlns:a16="http://schemas.microsoft.com/office/drawing/2014/main" id="{61C6A4BF-E71B-4E48-8CE8-899DF628693A}"/>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26077"/>
        <a:stretch/>
      </xdr:blipFill>
      <xdr:spPr>
        <a:xfrm>
          <a:off x="168275" y="43392"/>
          <a:ext cx="3051175" cy="62842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82550</xdr:colOff>
      <xdr:row>0</xdr:row>
      <xdr:rowOff>43392</xdr:rowOff>
    </xdr:from>
    <xdr:to>
      <xdr:col>3</xdr:col>
      <xdr:colOff>1885950</xdr:colOff>
      <xdr:row>0</xdr:row>
      <xdr:rowOff>671816</xdr:rowOff>
    </xdr:to>
    <xdr:pic>
      <xdr:nvPicPr>
        <xdr:cNvPr id="2" name="Picture 1">
          <a:extLst>
            <a:ext uri="{FF2B5EF4-FFF2-40B4-BE49-F238E27FC236}">
              <a16:creationId xmlns:a16="http://schemas.microsoft.com/office/drawing/2014/main" id="{003E2FB1-00BF-4796-991E-F3EAED9AA4FE}"/>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26077"/>
        <a:stretch/>
      </xdr:blipFill>
      <xdr:spPr>
        <a:xfrm>
          <a:off x="168275" y="43392"/>
          <a:ext cx="3051175" cy="62842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25400</xdr:colOff>
      <xdr:row>0</xdr:row>
      <xdr:rowOff>81491</xdr:rowOff>
    </xdr:from>
    <xdr:to>
      <xdr:col>3</xdr:col>
      <xdr:colOff>1647825</xdr:colOff>
      <xdr:row>0</xdr:row>
      <xdr:rowOff>657274</xdr:rowOff>
    </xdr:to>
    <xdr:pic>
      <xdr:nvPicPr>
        <xdr:cNvPr id="2" name="Picture 1">
          <a:extLst>
            <a:ext uri="{FF2B5EF4-FFF2-40B4-BE49-F238E27FC236}">
              <a16:creationId xmlns:a16="http://schemas.microsoft.com/office/drawing/2014/main" id="{363E676A-EBA3-4D47-9A7C-91581331530E}"/>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26077"/>
        <a:stretch/>
      </xdr:blipFill>
      <xdr:spPr>
        <a:xfrm>
          <a:off x="25400" y="81491"/>
          <a:ext cx="2955925" cy="575783"/>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2013 - 2022"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021535-0AB1-44EB-A247-AFB087E66087}">
  <dimension ref="A1:AE117"/>
  <sheetViews>
    <sheetView zoomScale="80" zoomScaleNormal="80" workbookViewId="0">
      <selection sqref="A1:E1"/>
    </sheetView>
  </sheetViews>
  <sheetFormatPr defaultColWidth="9.28515625" defaultRowHeight="17.25" x14ac:dyDescent="0.25"/>
  <cols>
    <col min="1" max="1" width="1.28515625" style="21" customWidth="1"/>
    <col min="2" max="2" width="9" style="85" customWidth="1"/>
    <col min="3" max="3" width="9.7109375" style="69" customWidth="1"/>
    <col min="4" max="4" width="53.28515625" style="21" customWidth="1"/>
    <col min="5" max="5" width="12.28515625" style="21" customWidth="1"/>
    <col min="6" max="6" width="11.42578125" style="21" customWidth="1"/>
    <col min="7" max="7" width="12" style="21" customWidth="1"/>
    <col min="8" max="8" width="14.7109375" style="21" customWidth="1"/>
    <col min="9" max="9" width="12.7109375" style="21" customWidth="1"/>
    <col min="10" max="10" width="3" style="21" customWidth="1"/>
    <col min="11" max="11" width="12.7109375" style="22" customWidth="1"/>
    <col min="12" max="12" width="7.42578125" style="22" customWidth="1"/>
    <col min="13" max="13" width="3" style="23" customWidth="1"/>
    <col min="14" max="14" width="12.7109375" style="22" customWidth="1"/>
    <col min="15" max="15" width="7.7109375" style="22" customWidth="1"/>
    <col min="16" max="16" width="3" style="24" customWidth="1"/>
    <col min="17" max="17" width="12.7109375" style="22" customWidth="1"/>
    <col min="18" max="18" width="7.42578125" style="22" customWidth="1"/>
    <col min="19" max="19" width="3" style="25" customWidth="1"/>
    <col min="20" max="20" width="12.7109375" style="21" customWidth="1"/>
    <col min="21" max="21" width="12.7109375" style="26" customWidth="1"/>
    <col min="22" max="22" width="12.7109375" style="21" customWidth="1"/>
    <col min="23" max="23" width="12.7109375" style="26" customWidth="1"/>
    <col min="24" max="24" width="12.7109375" style="21" customWidth="1"/>
    <col min="25" max="25" width="12.7109375" style="26" customWidth="1"/>
    <col min="26" max="29" width="12.7109375" style="21" customWidth="1"/>
    <col min="30" max="30" width="12.7109375" style="27" customWidth="1"/>
    <col min="31" max="33" width="9.5703125" style="21" customWidth="1"/>
    <col min="34" max="16384" width="9.28515625" style="21"/>
  </cols>
  <sheetData>
    <row r="1" spans="1:31" s="4" customFormat="1" ht="60" customHeight="1" thickBot="1" x14ac:dyDescent="0.3">
      <c r="A1" s="157"/>
      <c r="B1" s="158"/>
      <c r="C1" s="158"/>
      <c r="D1" s="158"/>
      <c r="E1" s="159"/>
      <c r="F1" s="1"/>
      <c r="G1" s="2"/>
      <c r="H1" s="2"/>
      <c r="I1" s="3"/>
      <c r="K1" s="2"/>
      <c r="L1" s="5"/>
      <c r="M1" s="6"/>
      <c r="N1" s="3"/>
      <c r="O1" s="7"/>
      <c r="P1" s="8"/>
      <c r="Q1" s="5"/>
      <c r="R1" s="5"/>
      <c r="S1" s="9"/>
      <c r="U1" s="10"/>
      <c r="V1" s="11"/>
      <c r="W1" s="10"/>
      <c r="Y1" s="10"/>
      <c r="AD1" s="12"/>
    </row>
    <row r="2" spans="1:31" s="4" customFormat="1" ht="23.25" customHeight="1" x14ac:dyDescent="0.3">
      <c r="A2" s="13"/>
      <c r="B2" s="14" t="s">
        <v>135</v>
      </c>
      <c r="C2" s="15"/>
      <c r="D2" s="13"/>
      <c r="E2" s="16"/>
      <c r="F2" s="3"/>
      <c r="G2" s="3"/>
      <c r="H2" s="3"/>
      <c r="I2" s="3"/>
      <c r="K2" s="5"/>
      <c r="L2" s="5"/>
      <c r="M2" s="6"/>
      <c r="N2" s="5"/>
      <c r="O2" s="5"/>
      <c r="P2" s="8"/>
      <c r="Q2" s="5"/>
      <c r="R2" s="5"/>
      <c r="S2" s="9"/>
      <c r="U2" s="17"/>
      <c r="W2" s="17"/>
      <c r="X2" s="18"/>
      <c r="Y2" s="17"/>
      <c r="AA2" s="19"/>
      <c r="AB2" s="19"/>
      <c r="AD2" s="12"/>
    </row>
    <row r="3" spans="1:31" ht="7.15" customHeight="1" thickBot="1" x14ac:dyDescent="0.3">
      <c r="A3"/>
      <c r="B3"/>
      <c r="C3" s="20"/>
      <c r="D3"/>
      <c r="E3"/>
    </row>
    <row r="4" spans="1:31" s="29" customFormat="1" ht="21.6" customHeight="1" x14ac:dyDescent="0.25">
      <c r="A4" s="21"/>
      <c r="B4" s="160" t="s">
        <v>0</v>
      </c>
      <c r="C4" s="162" t="s">
        <v>1</v>
      </c>
      <c r="D4" s="162" t="s">
        <v>2</v>
      </c>
      <c r="E4" s="162" t="s">
        <v>3</v>
      </c>
      <c r="F4" s="162" t="s">
        <v>4</v>
      </c>
      <c r="G4" s="162" t="s">
        <v>5</v>
      </c>
      <c r="H4" s="162" t="s">
        <v>6</v>
      </c>
      <c r="I4" s="162" t="s">
        <v>7</v>
      </c>
      <c r="J4" s="165"/>
      <c r="K4" s="167" t="s">
        <v>8</v>
      </c>
      <c r="L4" s="167"/>
      <c r="M4" s="28"/>
      <c r="N4" s="153" t="s">
        <v>9</v>
      </c>
      <c r="O4" s="154"/>
      <c r="P4" s="169"/>
      <c r="Q4" s="171" t="s">
        <v>10</v>
      </c>
      <c r="R4" s="172"/>
      <c r="S4" s="175"/>
      <c r="T4" s="177" t="s">
        <v>11</v>
      </c>
      <c r="U4" s="178"/>
      <c r="V4" s="178"/>
      <c r="W4" s="178"/>
      <c r="X4" s="178"/>
      <c r="Y4" s="178"/>
      <c r="Z4" s="179"/>
      <c r="AA4" s="177" t="s">
        <v>12</v>
      </c>
      <c r="AB4" s="178"/>
      <c r="AC4" s="178"/>
      <c r="AD4" s="180"/>
    </row>
    <row r="5" spans="1:31" s="29" customFormat="1" ht="92.25" customHeight="1" x14ac:dyDescent="0.25">
      <c r="A5" s="21"/>
      <c r="B5" s="161"/>
      <c r="C5" s="163"/>
      <c r="D5" s="163"/>
      <c r="E5" s="163"/>
      <c r="F5" s="163"/>
      <c r="G5" s="163"/>
      <c r="H5" s="163"/>
      <c r="I5" s="163"/>
      <c r="J5" s="166"/>
      <c r="K5" s="168"/>
      <c r="L5" s="168"/>
      <c r="M5" s="30"/>
      <c r="N5" s="155"/>
      <c r="O5" s="156"/>
      <c r="P5" s="170"/>
      <c r="Q5" s="173"/>
      <c r="R5" s="174"/>
      <c r="S5" s="176"/>
      <c r="T5" s="31" t="s">
        <v>13</v>
      </c>
      <c r="U5" s="32" t="s">
        <v>14</v>
      </c>
      <c r="V5" s="31" t="s">
        <v>15</v>
      </c>
      <c r="W5" s="32" t="s">
        <v>16</v>
      </c>
      <c r="X5" s="31" t="s">
        <v>17</v>
      </c>
      <c r="Y5" s="32" t="s">
        <v>18</v>
      </c>
      <c r="Z5" s="33" t="s">
        <v>19</v>
      </c>
      <c r="AA5" s="31" t="s">
        <v>20</v>
      </c>
      <c r="AB5" s="31" t="s">
        <v>21</v>
      </c>
      <c r="AC5" s="31" t="s">
        <v>22</v>
      </c>
      <c r="AD5" s="34" t="s">
        <v>23</v>
      </c>
    </row>
    <row r="6" spans="1:31" s="29" customFormat="1" ht="20.85" customHeight="1" thickBot="1" x14ac:dyDescent="0.3">
      <c r="A6" s="21"/>
      <c r="B6" s="35"/>
      <c r="C6" s="36"/>
      <c r="D6" s="36"/>
      <c r="E6" s="36"/>
      <c r="F6" s="36"/>
      <c r="G6" s="36"/>
      <c r="H6" s="36"/>
      <c r="I6" s="36"/>
      <c r="J6" s="37"/>
      <c r="K6" s="38" t="s">
        <v>24</v>
      </c>
      <c r="L6" s="38" t="s">
        <v>25</v>
      </c>
      <c r="M6" s="39"/>
      <c r="N6" s="38" t="s">
        <v>24</v>
      </c>
      <c r="O6" s="38" t="s">
        <v>26</v>
      </c>
      <c r="P6" s="40"/>
      <c r="Q6" s="38" t="s">
        <v>24</v>
      </c>
      <c r="R6" s="38" t="s">
        <v>26</v>
      </c>
      <c r="S6" s="41"/>
      <c r="T6" s="42" t="s">
        <v>27</v>
      </c>
      <c r="U6" s="43" t="s">
        <v>27</v>
      </c>
      <c r="V6" s="42" t="s">
        <v>27</v>
      </c>
      <c r="W6" s="43" t="s">
        <v>27</v>
      </c>
      <c r="X6" s="42" t="s">
        <v>27</v>
      </c>
      <c r="Y6" s="43" t="s">
        <v>27</v>
      </c>
      <c r="Z6" s="44" t="s">
        <v>27</v>
      </c>
      <c r="AA6" s="42" t="s">
        <v>27</v>
      </c>
      <c r="AB6" s="42" t="s">
        <v>27</v>
      </c>
      <c r="AC6" s="42" t="s">
        <v>27</v>
      </c>
      <c r="AD6" s="45" t="s">
        <v>27</v>
      </c>
    </row>
    <row r="7" spans="1:31" s="29" customFormat="1" ht="20.100000000000001" customHeight="1" x14ac:dyDescent="0.25">
      <c r="A7" s="21"/>
      <c r="B7" s="46">
        <v>1</v>
      </c>
      <c r="C7" s="152">
        <v>1</v>
      </c>
      <c r="D7" s="47" t="s">
        <v>54</v>
      </c>
      <c r="E7" s="48">
        <v>182914</v>
      </c>
      <c r="F7" s="48">
        <v>51541</v>
      </c>
      <c r="G7" s="48">
        <v>0</v>
      </c>
      <c r="H7" s="48">
        <v>615235</v>
      </c>
      <c r="I7" s="48">
        <v>615235</v>
      </c>
      <c r="J7" s="49"/>
      <c r="K7" s="50">
        <v>223145.5</v>
      </c>
      <c r="L7" s="51">
        <f t="shared" ref="L7:L38" si="0">K7*1000/I7</f>
        <v>362.69961884483166</v>
      </c>
      <c r="M7" s="49"/>
      <c r="N7" s="50">
        <v>117543.54</v>
      </c>
      <c r="O7" s="51">
        <f t="shared" ref="O7:O38" si="1">N7*1000/I7</f>
        <v>191.05470267458776</v>
      </c>
      <c r="P7" s="49"/>
      <c r="Q7" s="50">
        <v>105601.96</v>
      </c>
      <c r="R7" s="51">
        <f t="shared" ref="R7:R38" si="2">Q7*1000/I7</f>
        <v>171.6449161702439</v>
      </c>
      <c r="S7" s="49">
        <v>1</v>
      </c>
      <c r="T7" s="52">
        <v>2.883986648692051E-2</v>
      </c>
      <c r="U7" s="52">
        <v>2.2498046255881011E-3</v>
      </c>
      <c r="V7" s="52">
        <v>7.9494713193085736E-2</v>
      </c>
      <c r="W7" s="52">
        <v>0.39018511778699194</v>
      </c>
      <c r="X7" s="52">
        <v>0.49333617143060354</v>
      </c>
      <c r="Y7" s="52">
        <v>5.8943264768102103E-3</v>
      </c>
      <c r="Z7" s="53">
        <f t="shared" ref="Z7:Z38" si="3">N7/K7</f>
        <v>0.52675738475568623</v>
      </c>
      <c r="AA7" s="52">
        <v>0</v>
      </c>
      <c r="AB7" s="52">
        <v>1.5942885908557E-3</v>
      </c>
      <c r="AC7" s="52">
        <v>0.99840571140914425</v>
      </c>
      <c r="AD7" s="54">
        <f t="shared" ref="AD7:AD38" si="4">Q7/K7</f>
        <v>0.47324261524431371</v>
      </c>
      <c r="AE7" s="55"/>
    </row>
    <row r="8" spans="1:31" s="29" customFormat="1" ht="20.100000000000001" customHeight="1" x14ac:dyDescent="0.25">
      <c r="A8" s="21"/>
      <c r="B8" s="46">
        <v>20</v>
      </c>
      <c r="C8" s="152">
        <v>1</v>
      </c>
      <c r="D8" s="47" t="s">
        <v>101</v>
      </c>
      <c r="E8" s="48">
        <v>461637</v>
      </c>
      <c r="F8" s="48">
        <v>723474</v>
      </c>
      <c r="G8" s="48">
        <v>0</v>
      </c>
      <c r="H8" s="48">
        <v>2794356</v>
      </c>
      <c r="I8" s="48">
        <v>2794356</v>
      </c>
      <c r="J8" s="49"/>
      <c r="K8" s="50">
        <v>791309.6</v>
      </c>
      <c r="L8" s="51">
        <f t="shared" si="0"/>
        <v>283.18138419013184</v>
      </c>
      <c r="M8" s="49"/>
      <c r="N8" s="50">
        <v>400444.9</v>
      </c>
      <c r="O8" s="51">
        <f t="shared" si="1"/>
        <v>143.30489744327494</v>
      </c>
      <c r="P8" s="49"/>
      <c r="Q8" s="50">
        <v>390864.7</v>
      </c>
      <c r="R8" s="51">
        <f t="shared" si="2"/>
        <v>139.87648674685687</v>
      </c>
      <c r="S8" s="49"/>
      <c r="T8" s="52">
        <v>3.8449484560797248E-2</v>
      </c>
      <c r="U8" s="52">
        <v>0</v>
      </c>
      <c r="V8" s="52">
        <v>8.339284630669537E-2</v>
      </c>
      <c r="W8" s="52">
        <v>0.30284241352555619</v>
      </c>
      <c r="X8" s="52">
        <v>0.57125302382425136</v>
      </c>
      <c r="Y8" s="52">
        <v>4.0622317826996919E-3</v>
      </c>
      <c r="Z8" s="53">
        <f t="shared" si="3"/>
        <v>0.50605338289842561</v>
      </c>
      <c r="AA8" s="52">
        <v>0</v>
      </c>
      <c r="AB8" s="52">
        <v>2.7034930501526486E-4</v>
      </c>
      <c r="AC8" s="52">
        <v>0.99972965069498476</v>
      </c>
      <c r="AD8" s="54">
        <f t="shared" si="4"/>
        <v>0.49394661710157445</v>
      </c>
      <c r="AE8" s="55"/>
    </row>
    <row r="9" spans="1:31" s="29" customFormat="1" ht="20.100000000000001" customHeight="1" x14ac:dyDescent="0.25">
      <c r="A9" s="21"/>
      <c r="B9" s="46">
        <v>50</v>
      </c>
      <c r="C9" s="152">
        <v>1</v>
      </c>
      <c r="D9" s="47" t="s">
        <v>65</v>
      </c>
      <c r="E9" s="48">
        <v>128867</v>
      </c>
      <c r="F9" s="48">
        <v>60810</v>
      </c>
      <c r="G9" s="48">
        <v>0</v>
      </c>
      <c r="H9" s="48">
        <v>443000</v>
      </c>
      <c r="I9" s="48">
        <v>443000</v>
      </c>
      <c r="J9" s="49"/>
      <c r="K9" s="50">
        <v>169973.36</v>
      </c>
      <c r="L9" s="51">
        <f t="shared" si="0"/>
        <v>383.68704288939051</v>
      </c>
      <c r="M9" s="49"/>
      <c r="N9" s="50">
        <v>74210.490000000005</v>
      </c>
      <c r="O9" s="51">
        <f t="shared" si="1"/>
        <v>167.51803611738148</v>
      </c>
      <c r="P9" s="49"/>
      <c r="Q9" s="50">
        <v>95762.87</v>
      </c>
      <c r="R9" s="51">
        <f t="shared" si="2"/>
        <v>216.16900677200903</v>
      </c>
      <c r="S9" s="49"/>
      <c r="T9" s="52">
        <v>3.2891980635082717E-2</v>
      </c>
      <c r="U9" s="52">
        <v>1.3952205409235271E-2</v>
      </c>
      <c r="V9" s="52">
        <v>0.13487985323907711</v>
      </c>
      <c r="W9" s="52">
        <v>0.43029065028407709</v>
      </c>
      <c r="X9" s="52">
        <v>0.38161154844820455</v>
      </c>
      <c r="Y9" s="52">
        <v>6.3737619843232405E-3</v>
      </c>
      <c r="Z9" s="53">
        <f t="shared" si="3"/>
        <v>0.43660071201745976</v>
      </c>
      <c r="AA9" s="52">
        <v>0</v>
      </c>
      <c r="AB9" s="52">
        <v>0</v>
      </c>
      <c r="AC9" s="52">
        <v>1</v>
      </c>
      <c r="AD9" s="54">
        <f t="shared" si="4"/>
        <v>0.56339928798254035</v>
      </c>
      <c r="AE9" s="55"/>
    </row>
    <row r="10" spans="1:31" s="29" customFormat="1" ht="20.100000000000001" customHeight="1" x14ac:dyDescent="0.25">
      <c r="A10" s="21"/>
      <c r="B10" s="46">
        <v>97</v>
      </c>
      <c r="C10" s="152">
        <v>1</v>
      </c>
      <c r="D10" s="47" t="s">
        <v>105</v>
      </c>
      <c r="E10" s="48">
        <v>331500</v>
      </c>
      <c r="F10" s="48">
        <v>62982</v>
      </c>
      <c r="G10" s="48">
        <v>1695</v>
      </c>
      <c r="H10" s="48">
        <v>1228180</v>
      </c>
      <c r="I10" s="48">
        <v>1228886</v>
      </c>
      <c r="J10" s="49"/>
      <c r="K10" s="50">
        <v>407271.62</v>
      </c>
      <c r="L10" s="51">
        <f t="shared" si="0"/>
        <v>331.41529808297923</v>
      </c>
      <c r="M10" s="49"/>
      <c r="N10" s="50">
        <v>266375.24</v>
      </c>
      <c r="O10" s="51">
        <f t="shared" si="1"/>
        <v>216.76155477399857</v>
      </c>
      <c r="P10" s="49"/>
      <c r="Q10" s="50">
        <v>140896.38</v>
      </c>
      <c r="R10" s="51">
        <f t="shared" si="2"/>
        <v>114.65374330898065</v>
      </c>
      <c r="S10" s="49">
        <v>1</v>
      </c>
      <c r="T10" s="52">
        <v>2.5405026383082754E-2</v>
      </c>
      <c r="U10" s="52">
        <v>0</v>
      </c>
      <c r="V10" s="52">
        <v>6.3433485784940083E-2</v>
      </c>
      <c r="W10" s="52">
        <v>0.38561992473474638</v>
      </c>
      <c r="X10" s="52">
        <v>0.52073060544215743</v>
      </c>
      <c r="Y10" s="52">
        <v>4.8109576550733474E-3</v>
      </c>
      <c r="Z10" s="53">
        <f t="shared" si="3"/>
        <v>0.65404812640762933</v>
      </c>
      <c r="AA10" s="52">
        <v>0.46398935160718818</v>
      </c>
      <c r="AB10" s="52">
        <v>7.9093586364674515E-4</v>
      </c>
      <c r="AC10" s="52">
        <v>0.53521971252916511</v>
      </c>
      <c r="AD10" s="54">
        <f t="shared" si="4"/>
        <v>0.34595187359237062</v>
      </c>
      <c r="AE10" s="55"/>
    </row>
    <row r="11" spans="1:31" s="29" customFormat="1" ht="20.100000000000001" customHeight="1" x14ac:dyDescent="0.25">
      <c r="A11" s="21"/>
      <c r="B11" s="46">
        <v>172</v>
      </c>
      <c r="C11" s="152">
        <v>1</v>
      </c>
      <c r="D11" s="47" t="s">
        <v>55</v>
      </c>
      <c r="E11" s="48">
        <v>183095</v>
      </c>
      <c r="F11" s="48">
        <v>52808</v>
      </c>
      <c r="G11" s="48">
        <v>0</v>
      </c>
      <c r="H11" s="48">
        <v>593901</v>
      </c>
      <c r="I11" s="48">
        <v>593901</v>
      </c>
      <c r="J11" s="49"/>
      <c r="K11" s="50">
        <v>245780.37</v>
      </c>
      <c r="L11" s="51">
        <f t="shared" si="0"/>
        <v>413.84064010668448</v>
      </c>
      <c r="M11" s="49"/>
      <c r="N11" s="50">
        <v>104587.8</v>
      </c>
      <c r="O11" s="51">
        <f t="shared" si="1"/>
        <v>176.10308788838543</v>
      </c>
      <c r="P11" s="49"/>
      <c r="Q11" s="50">
        <v>141192.57</v>
      </c>
      <c r="R11" s="51">
        <f t="shared" si="2"/>
        <v>237.73755221829902</v>
      </c>
      <c r="S11" s="49">
        <v>1</v>
      </c>
      <c r="T11" s="52">
        <v>3.1288448557097483E-2</v>
      </c>
      <c r="U11" s="52">
        <v>0</v>
      </c>
      <c r="V11" s="52">
        <v>9.2579918499098357E-2</v>
      </c>
      <c r="W11" s="52">
        <v>0.382368402433171</v>
      </c>
      <c r="X11" s="52">
        <v>0.48649354896077746</v>
      </c>
      <c r="Y11" s="52">
        <v>7.2696815498557192E-3</v>
      </c>
      <c r="Z11" s="53">
        <f t="shared" si="3"/>
        <v>0.42553357698989552</v>
      </c>
      <c r="AA11" s="52">
        <v>0</v>
      </c>
      <c r="AB11" s="52">
        <v>3.1355757601125894E-3</v>
      </c>
      <c r="AC11" s="52">
        <v>0.99686442423988741</v>
      </c>
      <c r="AD11" s="54">
        <f t="shared" si="4"/>
        <v>0.57446642301010453</v>
      </c>
      <c r="AE11" s="55"/>
    </row>
    <row r="12" spans="1:31" s="29" customFormat="1" ht="20.100000000000001" customHeight="1" x14ac:dyDescent="0.25">
      <c r="A12" s="21"/>
      <c r="B12" s="46">
        <v>270</v>
      </c>
      <c r="C12" s="152">
        <v>1</v>
      </c>
      <c r="D12" s="47" t="s">
        <v>83</v>
      </c>
      <c r="E12" s="48">
        <v>344928</v>
      </c>
      <c r="F12" s="48">
        <v>109895</v>
      </c>
      <c r="G12" s="48">
        <v>0</v>
      </c>
      <c r="H12" s="48">
        <v>1451022</v>
      </c>
      <c r="I12" s="48">
        <v>1451022</v>
      </c>
      <c r="J12" s="49"/>
      <c r="K12" s="50">
        <v>533711.25</v>
      </c>
      <c r="L12" s="51">
        <f t="shared" si="0"/>
        <v>367.81747623399229</v>
      </c>
      <c r="M12" s="49"/>
      <c r="N12" s="50">
        <v>250125.48</v>
      </c>
      <c r="O12" s="51">
        <f t="shared" si="1"/>
        <v>172.37883367722887</v>
      </c>
      <c r="P12" s="49"/>
      <c r="Q12" s="50">
        <v>283585.77</v>
      </c>
      <c r="R12" s="51">
        <f t="shared" si="2"/>
        <v>195.43864255676343</v>
      </c>
      <c r="S12" s="49"/>
      <c r="T12" s="52">
        <v>3.1964476390010328E-2</v>
      </c>
      <c r="U12" s="52">
        <v>1.1463446267049643E-3</v>
      </c>
      <c r="V12" s="52">
        <v>7.1945449140167567E-2</v>
      </c>
      <c r="W12" s="52">
        <v>0.41223085309021695</v>
      </c>
      <c r="X12" s="52">
        <v>0.47829297518989267</v>
      </c>
      <c r="Y12" s="52">
        <v>4.4199015630074952E-3</v>
      </c>
      <c r="Z12" s="53">
        <f t="shared" si="3"/>
        <v>0.46865319027845115</v>
      </c>
      <c r="AA12" s="52">
        <v>4.8834643571854817E-2</v>
      </c>
      <c r="AB12" s="52">
        <v>1.0995615189013186E-3</v>
      </c>
      <c r="AC12" s="52">
        <v>0.95006579490924381</v>
      </c>
      <c r="AD12" s="54">
        <f t="shared" si="4"/>
        <v>0.53134680972154891</v>
      </c>
      <c r="AE12" s="55"/>
    </row>
    <row r="13" spans="1:31" s="29" customFormat="1" ht="20.100000000000001" customHeight="1" x14ac:dyDescent="0.25">
      <c r="A13" s="21"/>
      <c r="B13" s="46">
        <v>6</v>
      </c>
      <c r="C13" s="152">
        <v>2</v>
      </c>
      <c r="D13" s="47" t="s">
        <v>46</v>
      </c>
      <c r="E13" s="48">
        <v>216549</v>
      </c>
      <c r="F13" s="48">
        <v>25828</v>
      </c>
      <c r="G13" s="48">
        <v>0</v>
      </c>
      <c r="H13" s="48">
        <v>756850</v>
      </c>
      <c r="I13" s="48">
        <v>756850</v>
      </c>
      <c r="J13" s="49"/>
      <c r="K13" s="50">
        <v>268869.05</v>
      </c>
      <c r="L13" s="51">
        <f t="shared" si="0"/>
        <v>355.2474730792099</v>
      </c>
      <c r="M13" s="49"/>
      <c r="N13" s="50">
        <v>167164.66</v>
      </c>
      <c r="O13" s="51">
        <f t="shared" si="1"/>
        <v>220.86894364801481</v>
      </c>
      <c r="P13" s="49"/>
      <c r="Q13" s="50">
        <v>101704.39</v>
      </c>
      <c r="R13" s="51">
        <f t="shared" si="2"/>
        <v>134.37852943119509</v>
      </c>
      <c r="S13" s="49"/>
      <c r="T13" s="52">
        <v>2.4946899661686863E-2</v>
      </c>
      <c r="U13" s="52">
        <v>4.4865942358869391E-2</v>
      </c>
      <c r="V13" s="52">
        <v>8.2986320194711E-2</v>
      </c>
      <c r="W13" s="52">
        <v>0.48718048420042848</v>
      </c>
      <c r="X13" s="52">
        <v>0.35226351072050754</v>
      </c>
      <c r="Y13" s="52">
        <v>7.7568428637966903E-3</v>
      </c>
      <c r="Z13" s="53">
        <f t="shared" si="3"/>
        <v>0.62173262411571739</v>
      </c>
      <c r="AA13" s="52">
        <v>0.61349918130377656</v>
      </c>
      <c r="AB13" s="52">
        <v>0</v>
      </c>
      <c r="AC13" s="52">
        <v>0.38650081869622344</v>
      </c>
      <c r="AD13" s="54">
        <f t="shared" si="4"/>
        <v>0.37826737588428272</v>
      </c>
      <c r="AE13" s="55"/>
    </row>
    <row r="14" spans="1:31" s="29" customFormat="1" ht="20.100000000000001" customHeight="1" x14ac:dyDescent="0.25">
      <c r="A14" s="21"/>
      <c r="B14" s="46">
        <v>18</v>
      </c>
      <c r="C14" s="152">
        <v>2</v>
      </c>
      <c r="D14" s="47" t="s">
        <v>48</v>
      </c>
      <c r="E14" s="48">
        <v>139488</v>
      </c>
      <c r="F14" s="48">
        <v>28699</v>
      </c>
      <c r="G14" s="48">
        <v>0</v>
      </c>
      <c r="H14" s="48">
        <v>422630</v>
      </c>
      <c r="I14" s="48">
        <v>422630</v>
      </c>
      <c r="J14" s="49"/>
      <c r="K14" s="50">
        <v>170963.91</v>
      </c>
      <c r="L14" s="51">
        <f t="shared" si="0"/>
        <v>404.52383881882497</v>
      </c>
      <c r="M14" s="49"/>
      <c r="N14" s="50">
        <v>56241.15</v>
      </c>
      <c r="O14" s="51">
        <f t="shared" si="1"/>
        <v>133.07420202068002</v>
      </c>
      <c r="P14" s="49"/>
      <c r="Q14" s="50">
        <v>114722.76</v>
      </c>
      <c r="R14" s="51">
        <f t="shared" si="2"/>
        <v>271.44963679814492</v>
      </c>
      <c r="S14" s="49"/>
      <c r="T14" s="52">
        <v>4.1405447790452361E-2</v>
      </c>
      <c r="U14" s="52">
        <v>0</v>
      </c>
      <c r="V14" s="52">
        <v>9.5264766100977671E-2</v>
      </c>
      <c r="W14" s="52">
        <v>0.43353683201712623</v>
      </c>
      <c r="X14" s="52">
        <v>0.41818134942119783</v>
      </c>
      <c r="Y14" s="52">
        <v>1.1611604670245895E-2</v>
      </c>
      <c r="Z14" s="53">
        <f t="shared" si="3"/>
        <v>0.32896504297310469</v>
      </c>
      <c r="AA14" s="52">
        <v>0</v>
      </c>
      <c r="AB14" s="52">
        <v>1.4774749143064549E-4</v>
      </c>
      <c r="AC14" s="52">
        <v>0.99985225250856935</v>
      </c>
      <c r="AD14" s="54">
        <f t="shared" si="4"/>
        <v>0.67103495702689531</v>
      </c>
      <c r="AE14" s="55"/>
    </row>
    <row r="15" spans="1:31" s="29" customFormat="1" ht="20.100000000000001" customHeight="1" x14ac:dyDescent="0.25">
      <c r="A15" s="21"/>
      <c r="B15" s="46">
        <v>53</v>
      </c>
      <c r="C15" s="152">
        <v>2</v>
      </c>
      <c r="D15" s="47" t="s">
        <v>102</v>
      </c>
      <c r="E15" s="48">
        <v>157815</v>
      </c>
      <c r="F15" s="48">
        <v>69605</v>
      </c>
      <c r="G15" s="48">
        <v>0</v>
      </c>
      <c r="H15" s="48">
        <v>632230</v>
      </c>
      <c r="I15" s="48">
        <v>632230</v>
      </c>
      <c r="J15" s="49"/>
      <c r="K15" s="50">
        <v>209984.11</v>
      </c>
      <c r="L15" s="51">
        <f t="shared" si="0"/>
        <v>332.13246761463392</v>
      </c>
      <c r="M15" s="49"/>
      <c r="N15" s="50">
        <v>124159.2</v>
      </c>
      <c r="O15" s="51">
        <f t="shared" si="1"/>
        <v>196.38296189677808</v>
      </c>
      <c r="P15" s="49"/>
      <c r="Q15" s="50">
        <v>85824.909999999989</v>
      </c>
      <c r="R15" s="51">
        <f t="shared" si="2"/>
        <v>135.74950571785581</v>
      </c>
      <c r="S15" s="49">
        <v>1</v>
      </c>
      <c r="T15" s="52">
        <v>2.8057445602097955E-2</v>
      </c>
      <c r="U15" s="52">
        <v>0</v>
      </c>
      <c r="V15" s="52">
        <v>0.10925714727543348</v>
      </c>
      <c r="W15" s="52">
        <v>0.31844188751216179</v>
      </c>
      <c r="X15" s="52">
        <v>0.53835913891197762</v>
      </c>
      <c r="Y15" s="52">
        <v>5.8843806983292423E-3</v>
      </c>
      <c r="Z15" s="53">
        <f t="shared" si="3"/>
        <v>0.59127902582724001</v>
      </c>
      <c r="AA15" s="52">
        <v>0</v>
      </c>
      <c r="AB15" s="52">
        <v>9.4587923249788461E-4</v>
      </c>
      <c r="AC15" s="52">
        <v>0.99905412076750222</v>
      </c>
      <c r="AD15" s="54">
        <f t="shared" si="4"/>
        <v>0.40872097417275999</v>
      </c>
      <c r="AE15" s="55"/>
    </row>
    <row r="16" spans="1:31" s="29" customFormat="1" ht="20.100000000000001" customHeight="1" x14ac:dyDescent="0.25">
      <c r="A16" s="21"/>
      <c r="B16" s="56">
        <v>335</v>
      </c>
      <c r="C16" s="152">
        <v>2</v>
      </c>
      <c r="D16" s="58" t="s">
        <v>92</v>
      </c>
      <c r="E16" s="48">
        <v>145403</v>
      </c>
      <c r="F16" s="48">
        <v>7397</v>
      </c>
      <c r="G16" s="48">
        <v>9298</v>
      </c>
      <c r="H16" s="48">
        <v>350222</v>
      </c>
      <c r="I16" s="48">
        <v>354096</v>
      </c>
      <c r="J16" s="60"/>
      <c r="K16" s="50">
        <v>165973.54542050065</v>
      </c>
      <c r="L16" s="61">
        <f t="shared" si="0"/>
        <v>468.72471143560125</v>
      </c>
      <c r="M16" s="60"/>
      <c r="N16" s="50">
        <v>104858.90633640053</v>
      </c>
      <c r="O16" s="61">
        <f t="shared" si="1"/>
        <v>296.13129302901058</v>
      </c>
      <c r="P16" s="60">
        <v>6</v>
      </c>
      <c r="Q16" s="50">
        <v>61114.639084100127</v>
      </c>
      <c r="R16" s="61">
        <f t="shared" si="2"/>
        <v>172.59341840659067</v>
      </c>
      <c r="S16" s="60"/>
      <c r="T16" s="52">
        <v>1.8403014750213168E-2</v>
      </c>
      <c r="U16" s="52">
        <v>4.0826288863494483E-3</v>
      </c>
      <c r="V16" s="52">
        <v>5.7483243060561844E-2</v>
      </c>
      <c r="W16" s="52">
        <v>0.522350730615876</v>
      </c>
      <c r="X16" s="52">
        <v>0.3904882420634786</v>
      </c>
      <c r="Y16" s="52">
        <v>7.1921406235209064E-3</v>
      </c>
      <c r="Z16" s="62">
        <f t="shared" si="3"/>
        <v>0.6317808423669945</v>
      </c>
      <c r="AA16" s="52">
        <v>5.7099085461307555E-2</v>
      </c>
      <c r="AB16" s="52">
        <v>1.2293290302608721E-3</v>
      </c>
      <c r="AC16" s="52">
        <v>0.94167158550843166</v>
      </c>
      <c r="AD16" s="54">
        <f t="shared" si="4"/>
        <v>0.3682191576330055</v>
      </c>
      <c r="AE16" s="55"/>
    </row>
    <row r="17" spans="1:31" s="29" customFormat="1" ht="20.100000000000001" customHeight="1" x14ac:dyDescent="0.25">
      <c r="A17" s="21"/>
      <c r="B17" s="56">
        <v>357</v>
      </c>
      <c r="C17" s="152">
        <v>2</v>
      </c>
      <c r="D17" s="58" t="s">
        <v>68</v>
      </c>
      <c r="E17" s="48">
        <v>173763</v>
      </c>
      <c r="F17" s="48">
        <v>32440</v>
      </c>
      <c r="G17" s="48">
        <v>0</v>
      </c>
      <c r="H17" s="48">
        <v>477942</v>
      </c>
      <c r="I17" s="48">
        <v>477942</v>
      </c>
      <c r="J17" s="60"/>
      <c r="K17" s="50">
        <v>215458.06</v>
      </c>
      <c r="L17" s="61">
        <f t="shared" si="0"/>
        <v>450.80377953810296</v>
      </c>
      <c r="M17" s="60"/>
      <c r="N17" s="50">
        <v>126535.52</v>
      </c>
      <c r="O17" s="61">
        <f t="shared" si="1"/>
        <v>264.7507856601847</v>
      </c>
      <c r="P17" s="60"/>
      <c r="Q17" s="50">
        <v>88922.540000000008</v>
      </c>
      <c r="R17" s="61">
        <f t="shared" si="2"/>
        <v>186.05299387791828</v>
      </c>
      <c r="S17" s="60">
        <v>1</v>
      </c>
      <c r="T17" s="52">
        <v>2.0812021794354658E-2</v>
      </c>
      <c r="U17" s="52">
        <v>1.7015143257798283E-2</v>
      </c>
      <c r="V17" s="52">
        <v>0.11004664935189738</v>
      </c>
      <c r="W17" s="52">
        <v>0.36995114099187326</v>
      </c>
      <c r="X17" s="52">
        <v>0.47372785127843942</v>
      </c>
      <c r="Y17" s="52">
        <v>8.4471933256369432E-3</v>
      </c>
      <c r="Z17" s="62">
        <f t="shared" si="3"/>
        <v>0.5872860824979117</v>
      </c>
      <c r="AA17" s="52">
        <v>0</v>
      </c>
      <c r="AB17" s="52">
        <v>1.7171124441564534E-3</v>
      </c>
      <c r="AC17" s="52">
        <v>0.99828288755584349</v>
      </c>
      <c r="AD17" s="54">
        <f t="shared" si="4"/>
        <v>0.41271391750208836</v>
      </c>
      <c r="AE17" s="55"/>
    </row>
    <row r="18" spans="1:31" s="29" customFormat="1" ht="20.100000000000001" customHeight="1" x14ac:dyDescent="0.25">
      <c r="A18" s="21"/>
      <c r="B18" s="56">
        <v>441</v>
      </c>
      <c r="C18" s="152">
        <v>2</v>
      </c>
      <c r="D18" s="58" t="s">
        <v>80</v>
      </c>
      <c r="E18" s="48">
        <v>300604</v>
      </c>
      <c r="F18" s="48">
        <v>131448</v>
      </c>
      <c r="G18" s="48">
        <v>26</v>
      </c>
      <c r="H18" s="48">
        <v>1046440</v>
      </c>
      <c r="I18" s="48">
        <v>1046451</v>
      </c>
      <c r="J18" s="60"/>
      <c r="K18" s="50">
        <v>379795.1</v>
      </c>
      <c r="L18" s="61">
        <f t="shared" si="0"/>
        <v>362.93634388996713</v>
      </c>
      <c r="M18" s="60"/>
      <c r="N18" s="50">
        <v>173657.83</v>
      </c>
      <c r="O18" s="61">
        <f t="shared" si="1"/>
        <v>165.94931821939107</v>
      </c>
      <c r="P18" s="60"/>
      <c r="Q18" s="50">
        <v>206137.27000000002</v>
      </c>
      <c r="R18" s="61">
        <f t="shared" si="2"/>
        <v>196.98702567057609</v>
      </c>
      <c r="S18" s="60"/>
      <c r="T18" s="52">
        <v>3.3202533971546232E-2</v>
      </c>
      <c r="U18" s="52">
        <v>9.3292654871939842E-4</v>
      </c>
      <c r="V18" s="52">
        <v>5.3633919069471278E-2</v>
      </c>
      <c r="W18" s="52">
        <v>0.40385987778380045</v>
      </c>
      <c r="X18" s="52">
        <v>0.50617786713101276</v>
      </c>
      <c r="Y18" s="52">
        <v>2.1928754954498742E-3</v>
      </c>
      <c r="Z18" s="62">
        <f t="shared" si="3"/>
        <v>0.45724083854689013</v>
      </c>
      <c r="AA18" s="52">
        <v>0</v>
      </c>
      <c r="AB18" s="52">
        <v>7.9170544948033888E-4</v>
      </c>
      <c r="AC18" s="52">
        <v>0.99920829455051963</v>
      </c>
      <c r="AD18" s="54">
        <f t="shared" si="4"/>
        <v>0.54275916145310998</v>
      </c>
      <c r="AE18" s="55"/>
    </row>
    <row r="19" spans="1:31" s="29" customFormat="1" ht="20.100000000000001" customHeight="1" x14ac:dyDescent="0.25">
      <c r="A19" s="21"/>
      <c r="B19" s="56">
        <v>14</v>
      </c>
      <c r="C19" s="152">
        <v>3</v>
      </c>
      <c r="D19" s="58" t="s">
        <v>32</v>
      </c>
      <c r="E19" s="48">
        <v>43753</v>
      </c>
      <c r="F19" s="48">
        <v>12123</v>
      </c>
      <c r="G19" s="48">
        <v>0</v>
      </c>
      <c r="H19" s="48">
        <v>152959</v>
      </c>
      <c r="I19" s="48">
        <v>152959</v>
      </c>
      <c r="J19" s="60"/>
      <c r="K19" s="50">
        <v>59204.76</v>
      </c>
      <c r="L19" s="61">
        <f t="shared" si="0"/>
        <v>387.06293843448242</v>
      </c>
      <c r="M19" s="60"/>
      <c r="N19" s="50">
        <v>32383.33</v>
      </c>
      <c r="O19" s="61">
        <f t="shared" si="1"/>
        <v>211.71248504501207</v>
      </c>
      <c r="P19" s="60"/>
      <c r="Q19" s="50">
        <v>26821.43</v>
      </c>
      <c r="R19" s="61">
        <f t="shared" si="2"/>
        <v>175.35045338947037</v>
      </c>
      <c r="S19" s="60">
        <v>1</v>
      </c>
      <c r="T19" s="52">
        <v>2.6025736080878648E-2</v>
      </c>
      <c r="U19" s="52">
        <v>0</v>
      </c>
      <c r="V19" s="52">
        <v>0.11822193702747678</v>
      </c>
      <c r="W19" s="52">
        <v>0.48404719341710684</v>
      </c>
      <c r="X19" s="52">
        <v>0.36467837001321357</v>
      </c>
      <c r="Y19" s="52">
        <v>7.0267634613240823E-3</v>
      </c>
      <c r="Z19" s="62">
        <f t="shared" si="3"/>
        <v>0.54697172997576549</v>
      </c>
      <c r="AA19" s="52">
        <v>0</v>
      </c>
      <c r="AB19" s="52">
        <v>1.374274227735061E-3</v>
      </c>
      <c r="AC19" s="52">
        <v>0.99862572577226494</v>
      </c>
      <c r="AD19" s="54">
        <f t="shared" si="4"/>
        <v>0.45302827002423451</v>
      </c>
      <c r="AE19" s="55"/>
    </row>
    <row r="20" spans="1:31" s="29" customFormat="1" ht="20.100000000000001" customHeight="1" x14ac:dyDescent="0.25">
      <c r="A20" s="21"/>
      <c r="B20" s="56">
        <v>36</v>
      </c>
      <c r="C20" s="152">
        <v>3</v>
      </c>
      <c r="D20" s="58" t="s">
        <v>52</v>
      </c>
      <c r="E20" s="48">
        <v>34870</v>
      </c>
      <c r="F20" s="48">
        <v>25603</v>
      </c>
      <c r="G20" s="48">
        <v>0</v>
      </c>
      <c r="H20" s="48">
        <v>145000</v>
      </c>
      <c r="I20" s="48">
        <v>145000</v>
      </c>
      <c r="J20" s="60"/>
      <c r="K20" s="50">
        <v>58720.86</v>
      </c>
      <c r="L20" s="61">
        <f t="shared" si="0"/>
        <v>404.97144827586209</v>
      </c>
      <c r="M20" s="60"/>
      <c r="N20" s="50">
        <v>28903.759999999998</v>
      </c>
      <c r="O20" s="61">
        <f t="shared" si="1"/>
        <v>199.33627586206896</v>
      </c>
      <c r="P20" s="60"/>
      <c r="Q20" s="50">
        <v>29817.1</v>
      </c>
      <c r="R20" s="61">
        <f t="shared" si="2"/>
        <v>205.6351724137931</v>
      </c>
      <c r="S20" s="60"/>
      <c r="T20" s="52">
        <v>2.7641732425123931E-2</v>
      </c>
      <c r="U20" s="52">
        <v>0</v>
      </c>
      <c r="V20" s="52">
        <v>9.8518670235291192E-2</v>
      </c>
      <c r="W20" s="52">
        <v>0.28170210380933142</v>
      </c>
      <c r="X20" s="52">
        <v>0.58379947799179077</v>
      </c>
      <c r="Y20" s="52">
        <v>8.3380155384628167E-3</v>
      </c>
      <c r="Z20" s="62">
        <f t="shared" si="3"/>
        <v>0.49222303624299779</v>
      </c>
      <c r="AA20" s="52">
        <v>0</v>
      </c>
      <c r="AB20" s="52">
        <v>0</v>
      </c>
      <c r="AC20" s="52">
        <v>1</v>
      </c>
      <c r="AD20" s="54">
        <f t="shared" si="4"/>
        <v>0.50777696375700221</v>
      </c>
      <c r="AE20" s="55"/>
    </row>
    <row r="21" spans="1:31" s="29" customFormat="1" ht="20.100000000000001" customHeight="1" x14ac:dyDescent="0.25">
      <c r="A21" s="21"/>
      <c r="B21" s="56">
        <v>55</v>
      </c>
      <c r="C21" s="152">
        <v>3</v>
      </c>
      <c r="D21" s="58" t="s">
        <v>91</v>
      </c>
      <c r="E21" s="48">
        <v>26137</v>
      </c>
      <c r="F21" s="48">
        <v>8348</v>
      </c>
      <c r="G21" s="48">
        <v>104</v>
      </c>
      <c r="H21" s="48">
        <v>73368</v>
      </c>
      <c r="I21" s="48">
        <v>73411</v>
      </c>
      <c r="J21" s="60"/>
      <c r="K21" s="50">
        <v>33520.78</v>
      </c>
      <c r="L21" s="61">
        <f t="shared" si="0"/>
        <v>456.61794553949682</v>
      </c>
      <c r="M21" s="60"/>
      <c r="N21" s="50">
        <v>10109</v>
      </c>
      <c r="O21" s="61">
        <f t="shared" si="1"/>
        <v>137.70415877729496</v>
      </c>
      <c r="P21" s="60"/>
      <c r="Q21" s="50">
        <v>23411.78</v>
      </c>
      <c r="R21" s="61">
        <f t="shared" si="2"/>
        <v>318.91378676220182</v>
      </c>
      <c r="S21" s="60"/>
      <c r="T21" s="52">
        <v>3.9990107824710651E-2</v>
      </c>
      <c r="U21" s="52">
        <v>7.9186863191215741E-3</v>
      </c>
      <c r="V21" s="52">
        <v>0.12550598476605004</v>
      </c>
      <c r="W21" s="52">
        <v>0.70534869917894949</v>
      </c>
      <c r="X21" s="52">
        <v>0.11011771688594323</v>
      </c>
      <c r="Y21" s="52">
        <v>1.1118805025225047E-2</v>
      </c>
      <c r="Z21" s="62">
        <f t="shared" si="3"/>
        <v>0.301574128048333</v>
      </c>
      <c r="AA21" s="52">
        <v>0</v>
      </c>
      <c r="AB21" s="52">
        <v>1.5299990005031656E-3</v>
      </c>
      <c r="AC21" s="52">
        <v>0.9984700009994969</v>
      </c>
      <c r="AD21" s="54">
        <f t="shared" si="4"/>
        <v>0.69842587195166694</v>
      </c>
      <c r="AE21" s="55"/>
    </row>
    <row r="22" spans="1:31" s="29" customFormat="1" ht="20.100000000000001" customHeight="1" x14ac:dyDescent="0.25">
      <c r="A22" s="21"/>
      <c r="B22" s="56">
        <v>103</v>
      </c>
      <c r="C22" s="152">
        <v>3</v>
      </c>
      <c r="D22" s="58" t="s">
        <v>90</v>
      </c>
      <c r="E22" s="48">
        <v>26734</v>
      </c>
      <c r="F22" s="48">
        <v>8362</v>
      </c>
      <c r="G22" s="48">
        <v>50</v>
      </c>
      <c r="H22" s="48">
        <v>77754</v>
      </c>
      <c r="I22" s="48">
        <v>77775</v>
      </c>
      <c r="J22" s="60"/>
      <c r="K22" s="50">
        <v>25472.68</v>
      </c>
      <c r="L22" s="61">
        <f t="shared" si="0"/>
        <v>327.51758277081325</v>
      </c>
      <c r="M22" s="60"/>
      <c r="N22" s="50">
        <v>8810.31</v>
      </c>
      <c r="O22" s="61">
        <f t="shared" si="1"/>
        <v>113.2794599807136</v>
      </c>
      <c r="P22" s="60"/>
      <c r="Q22" s="50">
        <v>16662.37</v>
      </c>
      <c r="R22" s="61">
        <f t="shared" si="2"/>
        <v>214.23812279009962</v>
      </c>
      <c r="S22" s="60"/>
      <c r="T22" s="52">
        <v>4.8627119817577363E-2</v>
      </c>
      <c r="U22" s="52">
        <v>0</v>
      </c>
      <c r="V22" s="52">
        <v>6.654249396445755E-2</v>
      </c>
      <c r="W22" s="52">
        <v>0.48311353403001717</v>
      </c>
      <c r="X22" s="52">
        <v>0.401716852187948</v>
      </c>
      <c r="Y22" s="52">
        <v>0</v>
      </c>
      <c r="Z22" s="62">
        <f t="shared" si="3"/>
        <v>0.34587291168420436</v>
      </c>
      <c r="AA22" s="52">
        <v>0</v>
      </c>
      <c r="AB22" s="52">
        <v>0</v>
      </c>
      <c r="AC22" s="52">
        <v>1</v>
      </c>
      <c r="AD22" s="54">
        <f t="shared" si="4"/>
        <v>0.65412708831579558</v>
      </c>
      <c r="AE22" s="55"/>
    </row>
    <row r="23" spans="1:31" s="29" customFormat="1" ht="20.100000000000001" customHeight="1" x14ac:dyDescent="0.25">
      <c r="A23" s="21"/>
      <c r="B23" s="56">
        <v>123</v>
      </c>
      <c r="C23" s="152">
        <v>3</v>
      </c>
      <c r="D23" s="58" t="s">
        <v>99</v>
      </c>
      <c r="E23" s="48">
        <v>39892</v>
      </c>
      <c r="F23" s="48">
        <v>10726</v>
      </c>
      <c r="G23" s="48">
        <v>0</v>
      </c>
      <c r="H23" s="48">
        <v>107909</v>
      </c>
      <c r="I23" s="48">
        <v>107909</v>
      </c>
      <c r="J23" s="60"/>
      <c r="K23" s="50">
        <v>49704.51</v>
      </c>
      <c r="L23" s="61">
        <f t="shared" si="0"/>
        <v>460.61505527805838</v>
      </c>
      <c r="M23" s="60"/>
      <c r="N23" s="50">
        <v>13141.53</v>
      </c>
      <c r="O23" s="61">
        <f t="shared" si="1"/>
        <v>121.78344716381396</v>
      </c>
      <c r="P23" s="60"/>
      <c r="Q23" s="50">
        <v>36562.979999999996</v>
      </c>
      <c r="R23" s="61">
        <f t="shared" si="2"/>
        <v>338.83160811424432</v>
      </c>
      <c r="S23" s="60"/>
      <c r="T23" s="52">
        <v>4.5244351304604566E-2</v>
      </c>
      <c r="U23" s="52">
        <v>1.0396049775026195E-2</v>
      </c>
      <c r="V23" s="52">
        <v>0.16378914783895027</v>
      </c>
      <c r="W23" s="52">
        <v>0.62827159394682353</v>
      </c>
      <c r="X23" s="52">
        <v>0.13170384270324687</v>
      </c>
      <c r="Y23" s="52">
        <v>2.0595014431348552E-2</v>
      </c>
      <c r="Z23" s="62">
        <f t="shared" si="3"/>
        <v>0.26439311040386476</v>
      </c>
      <c r="AA23" s="52">
        <v>0</v>
      </c>
      <c r="AB23" s="52">
        <v>6.7281168001076506E-5</v>
      </c>
      <c r="AC23" s="52">
        <v>0.99993271883199897</v>
      </c>
      <c r="AD23" s="54">
        <f t="shared" si="4"/>
        <v>0.73560688959613518</v>
      </c>
      <c r="AE23" s="55"/>
    </row>
    <row r="24" spans="1:31" s="29" customFormat="1" ht="20.100000000000001" customHeight="1" x14ac:dyDescent="0.25">
      <c r="A24" s="21"/>
      <c r="B24" s="56">
        <v>179</v>
      </c>
      <c r="C24" s="152">
        <v>3</v>
      </c>
      <c r="D24" s="58" t="s">
        <v>36</v>
      </c>
      <c r="E24" s="48">
        <v>29094</v>
      </c>
      <c r="F24" s="48">
        <v>14466</v>
      </c>
      <c r="G24" s="48">
        <v>0</v>
      </c>
      <c r="H24" s="48">
        <v>108029</v>
      </c>
      <c r="I24" s="48">
        <v>108029</v>
      </c>
      <c r="J24" s="60"/>
      <c r="K24" s="50">
        <v>49250.400000000001</v>
      </c>
      <c r="L24" s="61">
        <f t="shared" si="0"/>
        <v>455.89980468207614</v>
      </c>
      <c r="M24" s="60"/>
      <c r="N24" s="50">
        <v>15213.43</v>
      </c>
      <c r="O24" s="61">
        <f t="shared" si="1"/>
        <v>140.82727786057447</v>
      </c>
      <c r="P24" s="60"/>
      <c r="Q24" s="50">
        <v>34036.97</v>
      </c>
      <c r="R24" s="61">
        <f t="shared" si="2"/>
        <v>315.07252682150164</v>
      </c>
      <c r="S24" s="60"/>
      <c r="T24" s="52">
        <v>3.9125956473983842E-2</v>
      </c>
      <c r="U24" s="52">
        <v>0</v>
      </c>
      <c r="V24" s="52">
        <v>0.12296898201128871</v>
      </c>
      <c r="W24" s="52">
        <v>0.4846250976932881</v>
      </c>
      <c r="X24" s="52">
        <v>0.34560910984570864</v>
      </c>
      <c r="Y24" s="52">
        <v>7.6708539757306534E-3</v>
      </c>
      <c r="Z24" s="62">
        <f t="shared" si="3"/>
        <v>0.30889962315026881</v>
      </c>
      <c r="AA24" s="52">
        <v>0</v>
      </c>
      <c r="AB24" s="52">
        <v>8.8815191246459358E-4</v>
      </c>
      <c r="AC24" s="52">
        <v>0.99911184808753528</v>
      </c>
      <c r="AD24" s="54">
        <f t="shared" si="4"/>
        <v>0.69110037684973114</v>
      </c>
      <c r="AE24" s="55"/>
    </row>
    <row r="25" spans="1:31" s="29" customFormat="1" ht="20.100000000000001" customHeight="1" x14ac:dyDescent="0.25">
      <c r="A25" s="21"/>
      <c r="B25" s="56">
        <v>293</v>
      </c>
      <c r="C25" s="152">
        <v>3</v>
      </c>
      <c r="D25" s="58" t="s">
        <v>85</v>
      </c>
      <c r="E25" s="48">
        <v>27835</v>
      </c>
      <c r="F25" s="48">
        <v>8400</v>
      </c>
      <c r="G25" s="48">
        <v>0</v>
      </c>
      <c r="H25" s="48">
        <v>81812</v>
      </c>
      <c r="I25" s="48">
        <v>81812</v>
      </c>
      <c r="J25" s="60"/>
      <c r="K25" s="50">
        <v>35759.82</v>
      </c>
      <c r="L25" s="61">
        <f t="shared" si="0"/>
        <v>437.09749181049233</v>
      </c>
      <c r="M25" s="60"/>
      <c r="N25" s="50">
        <v>18524.72</v>
      </c>
      <c r="O25" s="61">
        <f t="shared" si="1"/>
        <v>226.4303525155234</v>
      </c>
      <c r="P25" s="60"/>
      <c r="Q25" s="50">
        <v>17235.099999999999</v>
      </c>
      <c r="R25" s="61">
        <f t="shared" si="2"/>
        <v>210.66713929496896</v>
      </c>
      <c r="S25" s="60"/>
      <c r="T25" s="52">
        <v>2.4333971039778197E-2</v>
      </c>
      <c r="U25" s="52">
        <v>0</v>
      </c>
      <c r="V25" s="52">
        <v>0.11830678142503637</v>
      </c>
      <c r="W25" s="52">
        <v>0.5079088914704244</v>
      </c>
      <c r="X25" s="52">
        <v>0.31486035956278957</v>
      </c>
      <c r="Y25" s="52">
        <v>3.4589996501971414E-2</v>
      </c>
      <c r="Z25" s="62">
        <f t="shared" si="3"/>
        <v>0.51803169031611462</v>
      </c>
      <c r="AA25" s="52">
        <v>0</v>
      </c>
      <c r="AB25" s="52">
        <v>0</v>
      </c>
      <c r="AC25" s="52">
        <v>1</v>
      </c>
      <c r="AD25" s="54">
        <f t="shared" si="4"/>
        <v>0.48196830968388538</v>
      </c>
      <c r="AE25" s="55"/>
    </row>
    <row r="26" spans="1:31" s="29" customFormat="1" ht="20.100000000000001" customHeight="1" x14ac:dyDescent="0.25">
      <c r="A26" s="21"/>
      <c r="B26" s="56">
        <v>12</v>
      </c>
      <c r="C26" s="152">
        <v>4</v>
      </c>
      <c r="D26" s="58" t="s">
        <v>75</v>
      </c>
      <c r="E26" s="48">
        <v>41407</v>
      </c>
      <c r="F26" s="48">
        <v>0</v>
      </c>
      <c r="G26" s="48">
        <v>2657</v>
      </c>
      <c r="H26" s="48">
        <v>92733</v>
      </c>
      <c r="I26" s="48">
        <v>93840</v>
      </c>
      <c r="J26" s="60"/>
      <c r="K26" s="50">
        <v>33354.33</v>
      </c>
      <c r="L26" s="61">
        <f t="shared" si="0"/>
        <v>355.4382992327366</v>
      </c>
      <c r="M26" s="60"/>
      <c r="N26" s="50">
        <v>17232.400000000001</v>
      </c>
      <c r="O26" s="61">
        <f t="shared" si="1"/>
        <v>183.63597612958228</v>
      </c>
      <c r="P26" s="60"/>
      <c r="Q26" s="50">
        <v>16121.93</v>
      </c>
      <c r="R26" s="61">
        <f t="shared" si="2"/>
        <v>171.80232310315429</v>
      </c>
      <c r="S26" s="60"/>
      <c r="T26" s="52">
        <v>2.9651122304496177E-2</v>
      </c>
      <c r="U26" s="52">
        <v>0</v>
      </c>
      <c r="V26" s="52">
        <v>0.10568928297857523</v>
      </c>
      <c r="W26" s="52">
        <v>0.43204602957220112</v>
      </c>
      <c r="X26" s="52">
        <v>0.42000475847821539</v>
      </c>
      <c r="Y26" s="52">
        <v>1.2608806666511919E-2</v>
      </c>
      <c r="Z26" s="62">
        <f t="shared" si="3"/>
        <v>0.51664656432912914</v>
      </c>
      <c r="AA26" s="52">
        <v>0</v>
      </c>
      <c r="AB26" s="52">
        <v>4.2563142254060157E-3</v>
      </c>
      <c r="AC26" s="52">
        <v>0.99574368577459393</v>
      </c>
      <c r="AD26" s="54">
        <f t="shared" si="4"/>
        <v>0.48335343567087091</v>
      </c>
      <c r="AE26" s="55"/>
    </row>
    <row r="27" spans="1:31" s="29" customFormat="1" ht="20.100000000000001" customHeight="1" x14ac:dyDescent="0.25">
      <c r="A27" s="21"/>
      <c r="B27" s="56">
        <v>21</v>
      </c>
      <c r="C27" s="152">
        <v>4</v>
      </c>
      <c r="D27" s="58" t="s">
        <v>103</v>
      </c>
      <c r="E27" s="48">
        <v>33734</v>
      </c>
      <c r="F27" s="48">
        <v>2306</v>
      </c>
      <c r="G27" s="48">
        <v>0</v>
      </c>
      <c r="H27" s="48">
        <v>102250</v>
      </c>
      <c r="I27" s="48">
        <v>102250</v>
      </c>
      <c r="J27" s="60"/>
      <c r="K27" s="50">
        <v>34166.26</v>
      </c>
      <c r="L27" s="61">
        <f t="shared" si="0"/>
        <v>334.14435207823959</v>
      </c>
      <c r="M27" s="60"/>
      <c r="N27" s="50">
        <v>17146.21</v>
      </c>
      <c r="O27" s="61">
        <f t="shared" si="1"/>
        <v>167.68909535452323</v>
      </c>
      <c r="P27" s="60"/>
      <c r="Q27" s="50">
        <v>17020.05</v>
      </c>
      <c r="R27" s="61">
        <f t="shared" si="2"/>
        <v>166.45525672371639</v>
      </c>
      <c r="S27" s="60"/>
      <c r="T27" s="52">
        <v>3.285857341068376E-2</v>
      </c>
      <c r="U27" s="52">
        <v>0</v>
      </c>
      <c r="V27" s="52">
        <v>0.11610554169113758</v>
      </c>
      <c r="W27" s="52">
        <v>0.49819406154479617</v>
      </c>
      <c r="X27" s="52">
        <v>0.33806421360755529</v>
      </c>
      <c r="Y27" s="52">
        <v>1.4777609745827213E-2</v>
      </c>
      <c r="Z27" s="62">
        <f t="shared" si="3"/>
        <v>0.50184626587750603</v>
      </c>
      <c r="AA27" s="52">
        <v>0</v>
      </c>
      <c r="AB27" s="52">
        <v>3.0816595720929143E-3</v>
      </c>
      <c r="AC27" s="52">
        <v>0.99691834042790706</v>
      </c>
      <c r="AD27" s="54">
        <f t="shared" si="4"/>
        <v>0.49815373412249392</v>
      </c>
      <c r="AE27" s="55"/>
    </row>
    <row r="28" spans="1:31" s="29" customFormat="1" ht="20.100000000000001" customHeight="1" x14ac:dyDescent="0.25">
      <c r="A28" s="21"/>
      <c r="B28" s="56">
        <v>34</v>
      </c>
      <c r="C28" s="152">
        <v>4</v>
      </c>
      <c r="D28" s="58" t="s">
        <v>69</v>
      </c>
      <c r="E28" s="48">
        <v>26297</v>
      </c>
      <c r="F28" s="48">
        <v>4281</v>
      </c>
      <c r="G28" s="48">
        <v>1570</v>
      </c>
      <c r="H28" s="48">
        <v>66900</v>
      </c>
      <c r="I28" s="48">
        <v>67554</v>
      </c>
      <c r="J28" s="60"/>
      <c r="K28" s="50">
        <v>26889.02</v>
      </c>
      <c r="L28" s="61">
        <f t="shared" si="0"/>
        <v>398.03742191432042</v>
      </c>
      <c r="M28" s="60"/>
      <c r="N28" s="50">
        <v>8866.86</v>
      </c>
      <c r="O28" s="61">
        <f t="shared" si="1"/>
        <v>131.25588418154365</v>
      </c>
      <c r="P28" s="60"/>
      <c r="Q28" s="50">
        <v>18022.16</v>
      </c>
      <c r="R28" s="61">
        <f t="shared" si="2"/>
        <v>266.78153773277677</v>
      </c>
      <c r="S28" s="60"/>
      <c r="T28" s="52">
        <v>4.1572777736425294E-2</v>
      </c>
      <c r="U28" s="52">
        <v>0</v>
      </c>
      <c r="V28" s="52">
        <v>0.16479452703662853</v>
      </c>
      <c r="W28" s="52">
        <v>0.54885720536920624</v>
      </c>
      <c r="X28" s="52">
        <v>0.2389053171021083</v>
      </c>
      <c r="Y28" s="52">
        <v>5.8701727556316431E-3</v>
      </c>
      <c r="Z28" s="62">
        <f t="shared" si="3"/>
        <v>0.32975764828915299</v>
      </c>
      <c r="AA28" s="52">
        <v>0</v>
      </c>
      <c r="AB28" s="52">
        <v>9.1221030109598419E-4</v>
      </c>
      <c r="AC28" s="52">
        <v>0.99908778969890411</v>
      </c>
      <c r="AD28" s="54">
        <f t="shared" si="4"/>
        <v>0.67024235171084701</v>
      </c>
      <c r="AE28" s="55"/>
    </row>
    <row r="29" spans="1:31" s="29" customFormat="1" ht="20.100000000000001" customHeight="1" x14ac:dyDescent="0.25">
      <c r="A29" s="21"/>
      <c r="B29" s="56">
        <v>87</v>
      </c>
      <c r="C29" s="152">
        <v>4</v>
      </c>
      <c r="D29" s="58" t="s">
        <v>88</v>
      </c>
      <c r="E29" s="48">
        <v>77670</v>
      </c>
      <c r="F29" s="48">
        <v>5438</v>
      </c>
      <c r="G29" s="48">
        <v>4379</v>
      </c>
      <c r="H29" s="48">
        <v>172661</v>
      </c>
      <c r="I29" s="48">
        <v>174486</v>
      </c>
      <c r="J29" s="60"/>
      <c r="K29" s="50">
        <v>50887.86</v>
      </c>
      <c r="L29" s="61">
        <f t="shared" si="0"/>
        <v>291.6443726144218</v>
      </c>
      <c r="M29" s="60"/>
      <c r="N29" s="50">
        <v>25684.65</v>
      </c>
      <c r="O29" s="61">
        <f t="shared" si="1"/>
        <v>147.20178123173207</v>
      </c>
      <c r="P29" s="60"/>
      <c r="Q29" s="50">
        <v>25203.210000000003</v>
      </c>
      <c r="R29" s="61">
        <f t="shared" si="2"/>
        <v>144.44259138268976</v>
      </c>
      <c r="S29" s="60"/>
      <c r="T29" s="52">
        <v>3.7040021958640666E-2</v>
      </c>
      <c r="U29" s="52">
        <v>0</v>
      </c>
      <c r="V29" s="52">
        <v>0.12460360565551798</v>
      </c>
      <c r="W29" s="52">
        <v>0.56032221579815178</v>
      </c>
      <c r="X29" s="52">
        <v>0.26794174730821713</v>
      </c>
      <c r="Y29" s="52">
        <v>1.0092409279472371E-2</v>
      </c>
      <c r="Z29" s="62">
        <f t="shared" si="3"/>
        <v>0.50473040131772096</v>
      </c>
      <c r="AA29" s="52">
        <v>0</v>
      </c>
      <c r="AB29" s="52">
        <v>4.9521469685805891E-3</v>
      </c>
      <c r="AC29" s="52">
        <v>0.9950478530314194</v>
      </c>
      <c r="AD29" s="54">
        <f t="shared" si="4"/>
        <v>0.4952695986822791</v>
      </c>
      <c r="AE29" s="55"/>
    </row>
    <row r="30" spans="1:31" s="29" customFormat="1" ht="20.100000000000001" customHeight="1" x14ac:dyDescent="0.25">
      <c r="A30" s="21"/>
      <c r="B30" s="56">
        <v>88</v>
      </c>
      <c r="C30" s="152">
        <v>4</v>
      </c>
      <c r="D30" s="58" t="s">
        <v>86</v>
      </c>
      <c r="E30" s="48">
        <v>36560</v>
      </c>
      <c r="F30" s="48">
        <v>417</v>
      </c>
      <c r="G30" s="48">
        <v>12360</v>
      </c>
      <c r="H30" s="48">
        <v>62445</v>
      </c>
      <c r="I30" s="48">
        <v>67595</v>
      </c>
      <c r="J30" s="60"/>
      <c r="K30" s="50">
        <v>25582.973826963036</v>
      </c>
      <c r="L30" s="61">
        <f t="shared" si="0"/>
        <v>378.4743520521198</v>
      </c>
      <c r="M30" s="60"/>
      <c r="N30" s="50">
        <v>12859.583061570429</v>
      </c>
      <c r="O30" s="61">
        <f t="shared" si="1"/>
        <v>190.2445900076992</v>
      </c>
      <c r="P30" s="60">
        <v>6</v>
      </c>
      <c r="Q30" s="50">
        <v>12723.390765392607</v>
      </c>
      <c r="R30" s="61">
        <f t="shared" si="2"/>
        <v>188.22976204442054</v>
      </c>
      <c r="S30" s="60"/>
      <c r="T30" s="52">
        <v>2.6755921895183259E-2</v>
      </c>
      <c r="U30" s="52">
        <v>5.1673526024789366E-3</v>
      </c>
      <c r="V30" s="52">
        <v>0.1577034022246393</v>
      </c>
      <c r="W30" s="52">
        <v>0.65941119715703056</v>
      </c>
      <c r="X30" s="52">
        <v>0.13614204998853194</v>
      </c>
      <c r="Y30" s="52">
        <v>1.4820076132135977E-2</v>
      </c>
      <c r="Z30" s="62">
        <f t="shared" si="3"/>
        <v>0.50266177609176699</v>
      </c>
      <c r="AA30" s="52">
        <v>0</v>
      </c>
      <c r="AB30" s="52">
        <v>4.0783153608030228E-3</v>
      </c>
      <c r="AC30" s="52">
        <v>0.99592168463919706</v>
      </c>
      <c r="AD30" s="54">
        <f t="shared" si="4"/>
        <v>0.49733822390823301</v>
      </c>
      <c r="AE30" s="55"/>
    </row>
    <row r="31" spans="1:31" s="29" customFormat="1" ht="20.100000000000001" customHeight="1" x14ac:dyDescent="0.25">
      <c r="A31" s="21"/>
      <c r="B31" s="56">
        <v>89</v>
      </c>
      <c r="C31" s="152">
        <v>4</v>
      </c>
      <c r="D31" s="58" t="s">
        <v>128</v>
      </c>
      <c r="E31" s="48">
        <v>47894</v>
      </c>
      <c r="F31" s="48">
        <v>2735</v>
      </c>
      <c r="G31" s="48">
        <v>23322</v>
      </c>
      <c r="H31" s="48">
        <v>64172</v>
      </c>
      <c r="I31" s="48">
        <v>73890</v>
      </c>
      <c r="J31" s="60"/>
      <c r="K31" s="50">
        <v>39100.28</v>
      </c>
      <c r="L31" s="61">
        <f t="shared" si="0"/>
        <v>529.16876437948304</v>
      </c>
      <c r="M31" s="60"/>
      <c r="N31" s="50">
        <v>13345.75</v>
      </c>
      <c r="O31" s="61">
        <f t="shared" si="1"/>
        <v>180.61645689538503</v>
      </c>
      <c r="P31" s="60"/>
      <c r="Q31" s="50">
        <v>25754.530000000002</v>
      </c>
      <c r="R31" s="61">
        <f t="shared" si="2"/>
        <v>348.55230748409804</v>
      </c>
      <c r="S31" s="60"/>
      <c r="T31" s="52">
        <v>2.6494576925238371E-2</v>
      </c>
      <c r="U31" s="52">
        <v>0</v>
      </c>
      <c r="V31" s="52">
        <v>6.3916977314875514E-2</v>
      </c>
      <c r="W31" s="52">
        <v>0.6632823183410449</v>
      </c>
      <c r="X31" s="52">
        <v>0.23038645261600132</v>
      </c>
      <c r="Y31" s="52">
        <v>1.5919674802839855E-2</v>
      </c>
      <c r="Z31" s="62">
        <f t="shared" si="3"/>
        <v>0.34132108516869958</v>
      </c>
      <c r="AA31" s="52">
        <v>0</v>
      </c>
      <c r="AB31" s="52">
        <v>2.7645621954661957E-3</v>
      </c>
      <c r="AC31" s="52">
        <v>0.99723543780453383</v>
      </c>
      <c r="AD31" s="54">
        <f t="shared" si="4"/>
        <v>0.65867891483130048</v>
      </c>
      <c r="AE31" s="55"/>
    </row>
    <row r="32" spans="1:31" s="29" customFormat="1" ht="20.100000000000001" customHeight="1" x14ac:dyDescent="0.25">
      <c r="A32" s="21"/>
      <c r="B32" s="56">
        <v>143</v>
      </c>
      <c r="C32" s="152">
        <v>4</v>
      </c>
      <c r="D32" s="58" t="s">
        <v>70</v>
      </c>
      <c r="E32" s="48">
        <v>17287</v>
      </c>
      <c r="F32" s="48">
        <v>6180</v>
      </c>
      <c r="G32" s="48">
        <v>162</v>
      </c>
      <c r="H32" s="48">
        <v>52662</v>
      </c>
      <c r="I32" s="48">
        <v>52730</v>
      </c>
      <c r="J32" s="60"/>
      <c r="K32" s="50">
        <v>40580.379999999997</v>
      </c>
      <c r="L32" s="61">
        <f t="shared" si="0"/>
        <v>769.58809027119287</v>
      </c>
      <c r="M32" s="60"/>
      <c r="N32" s="50">
        <v>10580.61</v>
      </c>
      <c r="O32" s="61">
        <f t="shared" si="1"/>
        <v>200.65636260193438</v>
      </c>
      <c r="P32" s="60"/>
      <c r="Q32" s="50">
        <v>29999.77</v>
      </c>
      <c r="R32" s="61">
        <f t="shared" si="2"/>
        <v>568.93172766925852</v>
      </c>
      <c r="S32" s="60"/>
      <c r="T32" s="52">
        <v>2.7424694795479657E-2</v>
      </c>
      <c r="U32" s="52">
        <v>1.8902501840631115E-2</v>
      </c>
      <c r="V32" s="52">
        <v>9.855102872140642E-2</v>
      </c>
      <c r="W32" s="52">
        <v>0.5079603160876357</v>
      </c>
      <c r="X32" s="52">
        <v>0.3190345358159879</v>
      </c>
      <c r="Y32" s="52">
        <v>2.8126922738859101E-2</v>
      </c>
      <c r="Z32" s="62">
        <f t="shared" si="3"/>
        <v>0.2607321567713265</v>
      </c>
      <c r="AA32" s="52">
        <v>0</v>
      </c>
      <c r="AB32" s="52">
        <v>7.4667239115499878E-4</v>
      </c>
      <c r="AC32" s="52">
        <v>0.999253327608845</v>
      </c>
      <c r="AD32" s="54">
        <f t="shared" si="4"/>
        <v>0.73926784322867367</v>
      </c>
      <c r="AE32" s="55"/>
    </row>
    <row r="33" spans="1:31" s="29" customFormat="1" ht="20.100000000000001" customHeight="1" x14ac:dyDescent="0.25">
      <c r="A33" s="21"/>
      <c r="B33" s="56">
        <v>183</v>
      </c>
      <c r="C33" s="152">
        <v>4</v>
      </c>
      <c r="D33" s="58" t="s">
        <v>50</v>
      </c>
      <c r="E33" s="48">
        <v>61394</v>
      </c>
      <c r="F33" s="48">
        <v>15124</v>
      </c>
      <c r="G33" s="48">
        <v>1200</v>
      </c>
      <c r="H33" s="48">
        <v>166004</v>
      </c>
      <c r="I33" s="48">
        <v>166504</v>
      </c>
      <c r="J33" s="60"/>
      <c r="K33" s="50">
        <v>72754.13</v>
      </c>
      <c r="L33" s="61">
        <f t="shared" si="0"/>
        <v>436.95124441454863</v>
      </c>
      <c r="M33" s="60"/>
      <c r="N33" s="50">
        <v>33609.32</v>
      </c>
      <c r="O33" s="61">
        <f t="shared" si="1"/>
        <v>201.85292845817517</v>
      </c>
      <c r="P33" s="60"/>
      <c r="Q33" s="50">
        <v>39144.81</v>
      </c>
      <c r="R33" s="61">
        <f t="shared" si="2"/>
        <v>235.09831595637343</v>
      </c>
      <c r="S33" s="60"/>
      <c r="T33" s="52">
        <v>2.7215070105554053E-2</v>
      </c>
      <c r="U33" s="52">
        <v>1.3659901479708605E-3</v>
      </c>
      <c r="V33" s="52">
        <v>7.6810836994024273E-2</v>
      </c>
      <c r="W33" s="52">
        <v>0.566473525795821</v>
      </c>
      <c r="X33" s="52">
        <v>0.32052865098133493</v>
      </c>
      <c r="Y33" s="52">
        <v>7.6059259752949476E-3</v>
      </c>
      <c r="Z33" s="62">
        <f t="shared" si="3"/>
        <v>0.46195755484946349</v>
      </c>
      <c r="AA33" s="52">
        <v>0</v>
      </c>
      <c r="AB33" s="52">
        <v>2.7988384667086137E-3</v>
      </c>
      <c r="AC33" s="52">
        <v>0.99720116153329141</v>
      </c>
      <c r="AD33" s="54">
        <f t="shared" si="4"/>
        <v>0.53804244515053645</v>
      </c>
      <c r="AE33" s="55"/>
    </row>
    <row r="34" spans="1:31" s="29" customFormat="1" ht="20.100000000000001" customHeight="1" x14ac:dyDescent="0.25">
      <c r="A34" s="21"/>
      <c r="B34" s="56">
        <v>186</v>
      </c>
      <c r="C34" s="152">
        <v>4</v>
      </c>
      <c r="D34" s="58" t="s">
        <v>34</v>
      </c>
      <c r="E34" s="48">
        <v>76093</v>
      </c>
      <c r="F34" s="48">
        <v>1151</v>
      </c>
      <c r="G34" s="48">
        <v>6735</v>
      </c>
      <c r="H34" s="48">
        <v>153931</v>
      </c>
      <c r="I34" s="48">
        <v>156737</v>
      </c>
      <c r="J34" s="60"/>
      <c r="K34" s="50">
        <v>48492.31</v>
      </c>
      <c r="L34" s="61">
        <f t="shared" si="0"/>
        <v>309.38648819359821</v>
      </c>
      <c r="M34" s="60"/>
      <c r="N34" s="50">
        <v>14424.87</v>
      </c>
      <c r="O34" s="61">
        <f t="shared" si="1"/>
        <v>92.032321659850581</v>
      </c>
      <c r="P34" s="60"/>
      <c r="Q34" s="50">
        <v>34067.440000000002</v>
      </c>
      <c r="R34" s="61">
        <f t="shared" si="2"/>
        <v>217.35416653374762</v>
      </c>
      <c r="S34" s="60"/>
      <c r="T34" s="52">
        <v>5.8798450176674032E-2</v>
      </c>
      <c r="U34" s="52">
        <v>0</v>
      </c>
      <c r="V34" s="52">
        <v>0.12957967732118209</v>
      </c>
      <c r="W34" s="52">
        <v>0.79353436114155607</v>
      </c>
      <c r="X34" s="52">
        <v>1.8087511360587654E-2</v>
      </c>
      <c r="Y34" s="52">
        <v>0</v>
      </c>
      <c r="Z34" s="62">
        <f t="shared" si="3"/>
        <v>0.29746716541241286</v>
      </c>
      <c r="AA34" s="52">
        <v>0</v>
      </c>
      <c r="AB34" s="52">
        <v>5.2190596064746872E-4</v>
      </c>
      <c r="AC34" s="52">
        <v>0.99947809403935262</v>
      </c>
      <c r="AD34" s="54">
        <f t="shared" si="4"/>
        <v>0.70253283458758731</v>
      </c>
      <c r="AE34" s="55"/>
    </row>
    <row r="35" spans="1:31" s="29" customFormat="1" ht="20.100000000000001" customHeight="1" x14ac:dyDescent="0.25">
      <c r="A35" s="21"/>
      <c r="B35" s="56">
        <v>190</v>
      </c>
      <c r="C35" s="152">
        <v>4</v>
      </c>
      <c r="D35" s="58" t="s">
        <v>37</v>
      </c>
      <c r="E35" s="48">
        <v>30701</v>
      </c>
      <c r="F35" s="48">
        <v>4220</v>
      </c>
      <c r="G35" s="48">
        <v>5900</v>
      </c>
      <c r="H35" s="48">
        <v>62492</v>
      </c>
      <c r="I35" s="48">
        <v>64950</v>
      </c>
      <c r="J35" s="60"/>
      <c r="K35" s="50">
        <v>26137.152309778117</v>
      </c>
      <c r="L35" s="61">
        <f t="shared" si="0"/>
        <v>402.41958906509802</v>
      </c>
      <c r="M35" s="60"/>
      <c r="N35" s="50">
        <v>7779.443847822492</v>
      </c>
      <c r="O35" s="61">
        <f t="shared" si="1"/>
        <v>119.7758868025018</v>
      </c>
      <c r="P35" s="60">
        <v>6</v>
      </c>
      <c r="Q35" s="50">
        <v>18357.708461955623</v>
      </c>
      <c r="R35" s="61">
        <f t="shared" si="2"/>
        <v>282.64370226259621</v>
      </c>
      <c r="S35" s="60"/>
      <c r="T35" s="52">
        <v>4.4261518784068324E-2</v>
      </c>
      <c r="U35" s="52">
        <v>0</v>
      </c>
      <c r="V35" s="52">
        <v>1.5805757121624724E-2</v>
      </c>
      <c r="W35" s="52">
        <v>0.77385401393540054</v>
      </c>
      <c r="X35" s="52">
        <v>0.16607871015890652</v>
      </c>
      <c r="Y35" s="52">
        <v>0</v>
      </c>
      <c r="Z35" s="62">
        <f t="shared" si="3"/>
        <v>0.29763930498702951</v>
      </c>
      <c r="AA35" s="52">
        <v>0</v>
      </c>
      <c r="AB35" s="52">
        <v>7.00523163152469E-3</v>
      </c>
      <c r="AC35" s="52">
        <v>0.99299476836847533</v>
      </c>
      <c r="AD35" s="54">
        <f t="shared" si="4"/>
        <v>0.70236069501297038</v>
      </c>
      <c r="AE35" s="55"/>
    </row>
    <row r="36" spans="1:31" s="29" customFormat="1" ht="20.100000000000001" customHeight="1" x14ac:dyDescent="0.25">
      <c r="A36" s="21"/>
      <c r="B36" s="56">
        <v>324</v>
      </c>
      <c r="C36" s="152">
        <v>4</v>
      </c>
      <c r="D36" s="58" t="s">
        <v>61</v>
      </c>
      <c r="E36" s="48">
        <v>48698</v>
      </c>
      <c r="F36" s="48">
        <v>9138</v>
      </c>
      <c r="G36" s="48">
        <v>0</v>
      </c>
      <c r="H36" s="48">
        <v>132485</v>
      </c>
      <c r="I36" s="48">
        <v>132485</v>
      </c>
      <c r="J36" s="60"/>
      <c r="K36" s="50">
        <v>46936.74</v>
      </c>
      <c r="L36" s="61">
        <f t="shared" si="0"/>
        <v>354.27965430048687</v>
      </c>
      <c r="M36" s="60"/>
      <c r="N36" s="50">
        <v>28246.28</v>
      </c>
      <c r="O36" s="61">
        <f t="shared" si="1"/>
        <v>213.20360795561763</v>
      </c>
      <c r="P36" s="60"/>
      <c r="Q36" s="50">
        <v>18690.460000000003</v>
      </c>
      <c r="R36" s="61">
        <f t="shared" si="2"/>
        <v>141.07604634486927</v>
      </c>
      <c r="S36" s="60"/>
      <c r="T36" s="52">
        <v>2.5843757124832015E-2</v>
      </c>
      <c r="U36" s="52">
        <v>0</v>
      </c>
      <c r="V36" s="52">
        <v>0.11947767989271509</v>
      </c>
      <c r="W36" s="52">
        <v>0.29199314033564772</v>
      </c>
      <c r="X36" s="52">
        <v>0.55299246484846853</v>
      </c>
      <c r="Y36" s="52">
        <v>9.6929577983366315E-3</v>
      </c>
      <c r="Z36" s="62">
        <f t="shared" si="3"/>
        <v>0.60179467086977068</v>
      </c>
      <c r="AA36" s="52">
        <v>0</v>
      </c>
      <c r="AB36" s="52">
        <v>8.6889247241640907E-4</v>
      </c>
      <c r="AC36" s="52">
        <v>0.9991311075275835</v>
      </c>
      <c r="AD36" s="54">
        <f t="shared" si="4"/>
        <v>0.39820532913022938</v>
      </c>
      <c r="AE36" s="55"/>
    </row>
    <row r="37" spans="1:31" s="29" customFormat="1" ht="20.100000000000001" customHeight="1" x14ac:dyDescent="0.25">
      <c r="A37" s="21"/>
      <c r="B37" s="56">
        <v>429</v>
      </c>
      <c r="C37" s="152">
        <v>4</v>
      </c>
      <c r="D37" s="58" t="s">
        <v>40</v>
      </c>
      <c r="E37" s="48">
        <v>37552</v>
      </c>
      <c r="F37" s="48">
        <v>189</v>
      </c>
      <c r="G37" s="48">
        <v>565</v>
      </c>
      <c r="H37" s="48">
        <v>103988</v>
      </c>
      <c r="I37" s="48">
        <v>104223</v>
      </c>
      <c r="J37" s="60"/>
      <c r="K37" s="50">
        <v>53248.067987115515</v>
      </c>
      <c r="L37" s="61">
        <f t="shared" si="0"/>
        <v>510.90515516839389</v>
      </c>
      <c r="M37" s="60"/>
      <c r="N37" s="50">
        <v>18158.998289048195</v>
      </c>
      <c r="O37" s="61">
        <f t="shared" si="1"/>
        <v>174.23215882337098</v>
      </c>
      <c r="P37" s="60">
        <v>5</v>
      </c>
      <c r="Q37" s="50">
        <v>35089.069698067331</v>
      </c>
      <c r="R37" s="61">
        <f t="shared" si="2"/>
        <v>336.67299634502297</v>
      </c>
      <c r="S37" s="60"/>
      <c r="T37" s="52">
        <v>3.1552951923871364E-2</v>
      </c>
      <c r="U37" s="52">
        <v>0</v>
      </c>
      <c r="V37" s="52">
        <v>0.21752301184929732</v>
      </c>
      <c r="W37" s="52">
        <v>0.28915967259971714</v>
      </c>
      <c r="X37" s="52">
        <v>0.45529924930025134</v>
      </c>
      <c r="Y37" s="52">
        <v>6.4651143268626594E-3</v>
      </c>
      <c r="Z37" s="62">
        <f t="shared" si="3"/>
        <v>0.34102642547410633</v>
      </c>
      <c r="AA37" s="52">
        <v>0</v>
      </c>
      <c r="AB37" s="52">
        <v>0</v>
      </c>
      <c r="AC37" s="52">
        <v>1</v>
      </c>
      <c r="AD37" s="54">
        <f t="shared" si="4"/>
        <v>0.65897357452589389</v>
      </c>
      <c r="AE37" s="55"/>
    </row>
    <row r="38" spans="1:31" s="29" customFormat="1" ht="20.100000000000001" customHeight="1" x14ac:dyDescent="0.25">
      <c r="A38" s="21"/>
      <c r="B38" s="56">
        <v>601</v>
      </c>
      <c r="C38" s="152">
        <v>4</v>
      </c>
      <c r="D38" s="58" t="s">
        <v>59</v>
      </c>
      <c r="E38" s="48">
        <v>35541</v>
      </c>
      <c r="F38" s="48">
        <v>3028</v>
      </c>
      <c r="G38" s="48">
        <v>7070</v>
      </c>
      <c r="H38" s="48">
        <v>75423</v>
      </c>
      <c r="I38" s="48">
        <v>78369</v>
      </c>
      <c r="J38" s="60"/>
      <c r="K38" s="50">
        <v>38061.24</v>
      </c>
      <c r="L38" s="63">
        <f t="shared" si="0"/>
        <v>485.66703671094439</v>
      </c>
      <c r="M38" s="60"/>
      <c r="N38" s="50">
        <v>13837.21</v>
      </c>
      <c r="O38" s="63">
        <f t="shared" si="1"/>
        <v>176.56484068955837</v>
      </c>
      <c r="P38" s="60"/>
      <c r="Q38" s="50">
        <v>24224.03</v>
      </c>
      <c r="R38" s="63">
        <f t="shared" si="2"/>
        <v>309.10219602138602</v>
      </c>
      <c r="S38" s="60"/>
      <c r="T38" s="52">
        <v>3.0033511090747339E-2</v>
      </c>
      <c r="U38" s="52">
        <v>0</v>
      </c>
      <c r="V38" s="52">
        <v>0.13797651405160435</v>
      </c>
      <c r="W38" s="52">
        <v>0.56198323216891266</v>
      </c>
      <c r="X38" s="52">
        <v>0.27000674268873565</v>
      </c>
      <c r="Y38" s="52">
        <v>0</v>
      </c>
      <c r="Z38" s="64">
        <f t="shared" si="3"/>
        <v>0.36355121378073862</v>
      </c>
      <c r="AA38" s="52">
        <v>0</v>
      </c>
      <c r="AB38" s="52">
        <v>7.9966050240195385E-3</v>
      </c>
      <c r="AC38" s="52">
        <v>0.99200339497598045</v>
      </c>
      <c r="AD38" s="54">
        <f t="shared" si="4"/>
        <v>0.63644878621926138</v>
      </c>
      <c r="AE38" s="55"/>
    </row>
    <row r="39" spans="1:31" s="29" customFormat="1" ht="20.100000000000001" customHeight="1" x14ac:dyDescent="0.25">
      <c r="A39" s="21"/>
      <c r="B39" s="56">
        <v>760</v>
      </c>
      <c r="C39" s="152">
        <v>4</v>
      </c>
      <c r="D39" s="58" t="s">
        <v>45</v>
      </c>
      <c r="E39" s="48">
        <v>23151</v>
      </c>
      <c r="F39" s="48">
        <v>1504</v>
      </c>
      <c r="G39" s="48">
        <v>26</v>
      </c>
      <c r="H39" s="48">
        <v>66257</v>
      </c>
      <c r="I39" s="48">
        <v>66268</v>
      </c>
      <c r="J39" s="60"/>
      <c r="K39" s="50">
        <v>21390.42</v>
      </c>
      <c r="L39" s="61">
        <f t="shared" ref="L39:L70" si="5">K39*1000/I39</f>
        <v>322.7865636506308</v>
      </c>
      <c r="M39" s="60"/>
      <c r="N39" s="50">
        <v>11707.85</v>
      </c>
      <c r="O39" s="61">
        <f t="shared" ref="O39:O70" si="6">N39*1000/I39</f>
        <v>176.67426208728196</v>
      </c>
      <c r="P39" s="60"/>
      <c r="Q39" s="50">
        <v>9682.5700000000015</v>
      </c>
      <c r="R39" s="61">
        <f t="shared" ref="R39:R70" si="7">Q39*1000/I39</f>
        <v>146.11230156334886</v>
      </c>
      <c r="S39" s="60"/>
      <c r="T39" s="52">
        <v>3.1182497213408097E-2</v>
      </c>
      <c r="U39" s="52">
        <v>0</v>
      </c>
      <c r="V39" s="52">
        <v>2.9766353344123815E-2</v>
      </c>
      <c r="W39" s="52">
        <v>0.44343239792105299</v>
      </c>
      <c r="X39" s="52">
        <v>0.49044786190461953</v>
      </c>
      <c r="Y39" s="52">
        <v>5.1708896167955683E-3</v>
      </c>
      <c r="Z39" s="62">
        <f t="shared" ref="Z39:Z70" si="8">N39/K39</f>
        <v>0.54734081892735165</v>
      </c>
      <c r="AA39" s="52">
        <v>0</v>
      </c>
      <c r="AB39" s="52">
        <v>3.2140227233058987E-3</v>
      </c>
      <c r="AC39" s="52">
        <v>0.99678597727669405</v>
      </c>
      <c r="AD39" s="54">
        <f t="shared" ref="AD39:AD70" si="9">Q39/K39</f>
        <v>0.45265918107264852</v>
      </c>
      <c r="AE39" s="55"/>
    </row>
    <row r="40" spans="1:31" s="29" customFormat="1" ht="20.100000000000001" customHeight="1" x14ac:dyDescent="0.25">
      <c r="A40" s="21"/>
      <c r="B40" s="56">
        <v>878</v>
      </c>
      <c r="C40" s="152">
        <v>4</v>
      </c>
      <c r="D40" s="58" t="s">
        <v>82</v>
      </c>
      <c r="E40" s="48">
        <v>41455</v>
      </c>
      <c r="F40" s="48">
        <v>7425</v>
      </c>
      <c r="G40" s="48">
        <v>0</v>
      </c>
      <c r="H40" s="48">
        <v>121781</v>
      </c>
      <c r="I40" s="48">
        <v>121781</v>
      </c>
      <c r="J40" s="60"/>
      <c r="K40" s="50">
        <v>47800.379758008457</v>
      </c>
      <c r="L40" s="61">
        <f t="shared" si="5"/>
        <v>392.51098084272962</v>
      </c>
      <c r="M40" s="60"/>
      <c r="N40" s="50">
        <v>22568.455294307187</v>
      </c>
      <c r="O40" s="61">
        <f t="shared" si="6"/>
        <v>185.32000307360909</v>
      </c>
      <c r="P40" s="60">
        <v>5</v>
      </c>
      <c r="Q40" s="50">
        <v>25231.924463701267</v>
      </c>
      <c r="R40" s="61">
        <f t="shared" si="7"/>
        <v>207.19097776912054</v>
      </c>
      <c r="S40" s="60">
        <v>1</v>
      </c>
      <c r="T40" s="52">
        <v>2.9732207687659506E-2</v>
      </c>
      <c r="U40" s="52">
        <v>0</v>
      </c>
      <c r="V40" s="52">
        <v>9.2920847822889369E-2</v>
      </c>
      <c r="W40" s="52">
        <v>0.44127743215602844</v>
      </c>
      <c r="X40" s="52">
        <v>0.42805833045844494</v>
      </c>
      <c r="Y40" s="52">
        <v>8.0111818749777786E-3</v>
      </c>
      <c r="Z40" s="62">
        <f t="shared" si="8"/>
        <v>0.47213966517757794</v>
      </c>
      <c r="AA40" s="52">
        <v>0</v>
      </c>
      <c r="AB40" s="52">
        <v>1.791381393243503E-3</v>
      </c>
      <c r="AC40" s="52">
        <v>0.99820861860675647</v>
      </c>
      <c r="AD40" s="54">
        <f t="shared" si="9"/>
        <v>0.52786033482242201</v>
      </c>
      <c r="AE40" s="55"/>
    </row>
    <row r="41" spans="1:31" s="29" customFormat="1" ht="20.100000000000001" customHeight="1" x14ac:dyDescent="0.25">
      <c r="A41" s="21"/>
      <c r="B41" s="56">
        <v>8</v>
      </c>
      <c r="C41" s="152">
        <v>5</v>
      </c>
      <c r="D41" s="58" t="s">
        <v>97</v>
      </c>
      <c r="E41" s="48">
        <v>11403</v>
      </c>
      <c r="F41" s="48">
        <v>4116</v>
      </c>
      <c r="G41" s="48">
        <v>0</v>
      </c>
      <c r="H41" s="48">
        <v>33232</v>
      </c>
      <c r="I41" s="48">
        <v>33232</v>
      </c>
      <c r="J41" s="60"/>
      <c r="K41" s="50">
        <v>13196.58</v>
      </c>
      <c r="L41" s="61">
        <f t="shared" si="5"/>
        <v>397.10459797785268</v>
      </c>
      <c r="M41" s="60"/>
      <c r="N41" s="50">
        <v>5870.52</v>
      </c>
      <c r="O41" s="61">
        <f t="shared" si="6"/>
        <v>176.65262397688974</v>
      </c>
      <c r="P41" s="60"/>
      <c r="Q41" s="50">
        <v>7326.0599999999995</v>
      </c>
      <c r="R41" s="61">
        <f t="shared" si="7"/>
        <v>220.45197400096291</v>
      </c>
      <c r="S41" s="60">
        <v>1</v>
      </c>
      <c r="T41" s="52">
        <v>3.1191444710178998E-2</v>
      </c>
      <c r="U41" s="52">
        <v>0</v>
      </c>
      <c r="V41" s="52">
        <v>9.5710431103207205E-2</v>
      </c>
      <c r="W41" s="52">
        <v>0.53231229942151626</v>
      </c>
      <c r="X41" s="52">
        <v>0.33040343955901691</v>
      </c>
      <c r="Y41" s="52">
        <v>1.0382385206080551E-2</v>
      </c>
      <c r="Z41" s="62">
        <f t="shared" si="8"/>
        <v>0.44485162064716771</v>
      </c>
      <c r="AA41" s="52">
        <v>0</v>
      </c>
      <c r="AB41" s="52">
        <v>2.346418129253651E-3</v>
      </c>
      <c r="AC41" s="52">
        <v>0.99765358187074638</v>
      </c>
      <c r="AD41" s="54">
        <f t="shared" si="9"/>
        <v>0.55514837935283234</v>
      </c>
      <c r="AE41" s="55"/>
    </row>
    <row r="42" spans="1:31" s="29" customFormat="1" ht="20.100000000000001" customHeight="1" x14ac:dyDescent="0.25">
      <c r="A42" s="21"/>
      <c r="B42" s="56">
        <v>41</v>
      </c>
      <c r="C42" s="152">
        <v>5</v>
      </c>
      <c r="D42" s="58" t="s">
        <v>81</v>
      </c>
      <c r="E42" s="48">
        <v>6392</v>
      </c>
      <c r="F42" s="48">
        <v>3318</v>
      </c>
      <c r="G42" s="48">
        <v>0</v>
      </c>
      <c r="H42" s="48">
        <v>21612</v>
      </c>
      <c r="I42" s="48">
        <v>21612</v>
      </c>
      <c r="J42" s="60"/>
      <c r="K42" s="50">
        <v>4606.92</v>
      </c>
      <c r="L42" s="61">
        <f t="shared" si="5"/>
        <v>213.16490838423098</v>
      </c>
      <c r="M42" s="60"/>
      <c r="N42" s="50">
        <v>2197.4</v>
      </c>
      <c r="O42" s="61">
        <f t="shared" si="6"/>
        <v>101.67499537294096</v>
      </c>
      <c r="P42" s="60"/>
      <c r="Q42" s="50">
        <v>2409.52</v>
      </c>
      <c r="R42" s="61">
        <f t="shared" si="7"/>
        <v>111.48991301129003</v>
      </c>
      <c r="S42" s="60">
        <v>2</v>
      </c>
      <c r="T42" s="52">
        <v>5.4191317011013013E-2</v>
      </c>
      <c r="U42" s="52">
        <v>0</v>
      </c>
      <c r="V42" s="52">
        <v>0.25480112860653498</v>
      </c>
      <c r="W42" s="52">
        <v>0.69100755438245198</v>
      </c>
      <c r="X42" s="52">
        <v>0</v>
      </c>
      <c r="Y42" s="52">
        <v>0</v>
      </c>
      <c r="Z42" s="62">
        <f t="shared" si="8"/>
        <v>0.47697811118925443</v>
      </c>
      <c r="AA42" s="52">
        <v>0</v>
      </c>
      <c r="AB42" s="52">
        <v>0</v>
      </c>
      <c r="AC42" s="52">
        <v>1</v>
      </c>
      <c r="AD42" s="54">
        <f t="shared" si="9"/>
        <v>0.52302188881074552</v>
      </c>
      <c r="AE42" s="55"/>
    </row>
    <row r="43" spans="1:31" s="29" customFormat="1" ht="20.100000000000001" customHeight="1" x14ac:dyDescent="0.25">
      <c r="A43" s="21"/>
      <c r="B43" s="56">
        <v>56</v>
      </c>
      <c r="C43" s="152">
        <v>5</v>
      </c>
      <c r="D43" s="58" t="s">
        <v>78</v>
      </c>
      <c r="E43" s="48">
        <v>12383</v>
      </c>
      <c r="F43" s="48">
        <v>1864</v>
      </c>
      <c r="G43" s="48">
        <v>0</v>
      </c>
      <c r="H43" s="48">
        <v>33411</v>
      </c>
      <c r="I43" s="48">
        <v>33411</v>
      </c>
      <c r="J43" s="60"/>
      <c r="K43" s="50">
        <v>13385.12</v>
      </c>
      <c r="L43" s="61">
        <f t="shared" si="5"/>
        <v>400.62015503875966</v>
      </c>
      <c r="M43" s="60"/>
      <c r="N43" s="50">
        <v>7542.7</v>
      </c>
      <c r="O43" s="61">
        <f t="shared" si="6"/>
        <v>225.75499087126994</v>
      </c>
      <c r="P43" s="60"/>
      <c r="Q43" s="50">
        <v>5842.42</v>
      </c>
      <c r="R43" s="61">
        <f t="shared" si="7"/>
        <v>174.86516416748975</v>
      </c>
      <c r="S43" s="60"/>
      <c r="T43" s="52">
        <v>2.4406379678364513E-2</v>
      </c>
      <c r="U43" s="52">
        <v>2.1610298699404723E-4</v>
      </c>
      <c r="V43" s="52">
        <v>0.1547536028212709</v>
      </c>
      <c r="W43" s="52">
        <v>0.40425046733928166</v>
      </c>
      <c r="X43" s="52">
        <v>0.4057433014702958</v>
      </c>
      <c r="Y43" s="52">
        <v>1.0630145703793073E-2</v>
      </c>
      <c r="Z43" s="62">
        <f t="shared" si="8"/>
        <v>0.56351381235282161</v>
      </c>
      <c r="AA43" s="52">
        <v>0</v>
      </c>
      <c r="AB43" s="52">
        <v>2.880655618733333E-3</v>
      </c>
      <c r="AC43" s="52">
        <v>0.9971193443812667</v>
      </c>
      <c r="AD43" s="54">
        <f t="shared" si="9"/>
        <v>0.43648618764717834</v>
      </c>
      <c r="AE43" s="55"/>
    </row>
    <row r="44" spans="1:31" s="29" customFormat="1" ht="20.100000000000001" customHeight="1" x14ac:dyDescent="0.25">
      <c r="A44" s="21"/>
      <c r="B44" s="56">
        <v>214</v>
      </c>
      <c r="C44" s="152">
        <v>5</v>
      </c>
      <c r="D44" s="58" t="s">
        <v>42</v>
      </c>
      <c r="E44" s="48">
        <v>18347</v>
      </c>
      <c r="F44" s="48">
        <v>4184</v>
      </c>
      <c r="G44" s="48">
        <v>0</v>
      </c>
      <c r="H44" s="48">
        <v>47845</v>
      </c>
      <c r="I44" s="48">
        <v>47845</v>
      </c>
      <c r="J44" s="60"/>
      <c r="K44" s="50">
        <v>21023.74</v>
      </c>
      <c r="L44" s="61">
        <f t="shared" si="5"/>
        <v>439.41352283415193</v>
      </c>
      <c r="M44" s="60"/>
      <c r="N44" s="50">
        <v>7191.68</v>
      </c>
      <c r="O44" s="61">
        <f t="shared" si="6"/>
        <v>150.31204932594838</v>
      </c>
      <c r="P44" s="60"/>
      <c r="Q44" s="50">
        <v>13832.06</v>
      </c>
      <c r="R44" s="61">
        <f t="shared" si="7"/>
        <v>289.10147350820358</v>
      </c>
      <c r="S44" s="60"/>
      <c r="T44" s="52">
        <v>3.6657637714692534E-2</v>
      </c>
      <c r="U44" s="52">
        <v>1.935709041559135E-2</v>
      </c>
      <c r="V44" s="52">
        <v>0.11699213535641186</v>
      </c>
      <c r="W44" s="52">
        <v>0.5907117669306754</v>
      </c>
      <c r="X44" s="52">
        <v>0.22379749933256207</v>
      </c>
      <c r="Y44" s="52">
        <v>1.2483870250066743E-2</v>
      </c>
      <c r="Z44" s="62">
        <f t="shared" si="8"/>
        <v>0.34207424559093669</v>
      </c>
      <c r="AA44" s="52">
        <v>0</v>
      </c>
      <c r="AB44" s="52">
        <v>0</v>
      </c>
      <c r="AC44" s="52">
        <v>1</v>
      </c>
      <c r="AD44" s="54">
        <f t="shared" si="9"/>
        <v>0.6579257544090632</v>
      </c>
      <c r="AE44" s="55"/>
    </row>
    <row r="45" spans="1:31" s="29" customFormat="1" ht="20.100000000000001" customHeight="1" x14ac:dyDescent="0.25">
      <c r="A45" s="21"/>
      <c r="B45" s="56">
        <v>233</v>
      </c>
      <c r="C45" s="152">
        <v>5</v>
      </c>
      <c r="D45" s="58" t="s">
        <v>95</v>
      </c>
      <c r="E45" s="48">
        <v>14704</v>
      </c>
      <c r="F45" s="48">
        <v>3741</v>
      </c>
      <c r="G45" s="48">
        <v>0</v>
      </c>
      <c r="H45" s="48">
        <v>43276</v>
      </c>
      <c r="I45" s="48">
        <v>43276</v>
      </c>
      <c r="J45" s="60"/>
      <c r="K45" s="50">
        <v>22068.725810195941</v>
      </c>
      <c r="L45" s="61">
        <f t="shared" si="5"/>
        <v>509.95299496709356</v>
      </c>
      <c r="M45" s="60"/>
      <c r="N45" s="50">
        <v>9426.0269735257061</v>
      </c>
      <c r="O45" s="61">
        <f t="shared" si="6"/>
        <v>217.81188126272545</v>
      </c>
      <c r="P45" s="60" t="s">
        <v>134</v>
      </c>
      <c r="Q45" s="50">
        <v>12642.698836670235</v>
      </c>
      <c r="R45" s="61">
        <f t="shared" si="7"/>
        <v>292.14111370436814</v>
      </c>
      <c r="S45" s="60">
        <v>1</v>
      </c>
      <c r="T45" s="52">
        <v>2.5296978320741032E-2</v>
      </c>
      <c r="U45" s="52">
        <v>0</v>
      </c>
      <c r="V45" s="52">
        <v>1.3146578123322412E-2</v>
      </c>
      <c r="W45" s="52">
        <v>0.37360527952492151</v>
      </c>
      <c r="X45" s="52">
        <v>0.57904072910059345</v>
      </c>
      <c r="Y45" s="52">
        <v>8.9104349304216374E-3</v>
      </c>
      <c r="Z45" s="62">
        <f t="shared" si="8"/>
        <v>0.42712148651422371</v>
      </c>
      <c r="AA45" s="52">
        <v>0</v>
      </c>
      <c r="AB45" s="52">
        <v>2.7683962460991525E-4</v>
      </c>
      <c r="AC45" s="52">
        <v>0.99972316037539011</v>
      </c>
      <c r="AD45" s="54">
        <f t="shared" si="9"/>
        <v>0.57287851348577634</v>
      </c>
      <c r="AE45" s="55"/>
    </row>
    <row r="46" spans="1:31" s="29" customFormat="1" ht="20.100000000000001" customHeight="1" x14ac:dyDescent="0.25">
      <c r="A46" s="21"/>
      <c r="B46" s="56">
        <v>565</v>
      </c>
      <c r="C46" s="152">
        <v>5</v>
      </c>
      <c r="D46" s="58" t="s">
        <v>89</v>
      </c>
      <c r="E46" s="48">
        <v>3326</v>
      </c>
      <c r="F46" s="48">
        <v>576</v>
      </c>
      <c r="G46" s="48">
        <v>0</v>
      </c>
      <c r="H46" s="48">
        <v>8223</v>
      </c>
      <c r="I46" s="48">
        <v>8223</v>
      </c>
      <c r="J46" s="60"/>
      <c r="K46" s="50">
        <v>3599.21</v>
      </c>
      <c r="L46" s="61">
        <f t="shared" si="5"/>
        <v>437.70035266934207</v>
      </c>
      <c r="M46" s="60"/>
      <c r="N46" s="50">
        <v>1135.48</v>
      </c>
      <c r="O46" s="61">
        <f t="shared" si="6"/>
        <v>138.08585674328103</v>
      </c>
      <c r="P46" s="60"/>
      <c r="Q46" s="50">
        <v>2463.73</v>
      </c>
      <c r="R46" s="61">
        <f t="shared" si="7"/>
        <v>299.61449592606107</v>
      </c>
      <c r="S46" s="60"/>
      <c r="T46" s="52">
        <v>3.9903829217599607E-2</v>
      </c>
      <c r="U46" s="52">
        <v>0</v>
      </c>
      <c r="V46" s="52">
        <v>7.3889456441328782E-3</v>
      </c>
      <c r="W46" s="52">
        <v>0.76437277627082811</v>
      </c>
      <c r="X46" s="52">
        <v>0.1883344488674393</v>
      </c>
      <c r="Y46" s="52">
        <v>0</v>
      </c>
      <c r="Z46" s="62">
        <f t="shared" si="8"/>
        <v>0.31548034151938897</v>
      </c>
      <c r="AA46" s="52">
        <v>0</v>
      </c>
      <c r="AB46" s="52">
        <v>7.3181720399556772E-3</v>
      </c>
      <c r="AC46" s="52">
        <v>0.99268182796004423</v>
      </c>
      <c r="AD46" s="54">
        <f t="shared" si="9"/>
        <v>0.68451965848061103</v>
      </c>
      <c r="AE46" s="55"/>
    </row>
    <row r="47" spans="1:31" s="29" customFormat="1" ht="20.100000000000001" customHeight="1" x14ac:dyDescent="0.25">
      <c r="A47" s="21"/>
      <c r="B47" s="56">
        <v>696</v>
      </c>
      <c r="C47" s="152">
        <v>5</v>
      </c>
      <c r="D47" s="58" t="s">
        <v>87</v>
      </c>
      <c r="E47" s="48">
        <v>2342</v>
      </c>
      <c r="F47" s="48">
        <v>200</v>
      </c>
      <c r="G47" s="48">
        <v>0</v>
      </c>
      <c r="H47" s="48">
        <v>6013</v>
      </c>
      <c r="I47" s="48">
        <v>6013</v>
      </c>
      <c r="J47" s="60"/>
      <c r="K47" s="50">
        <v>2054.2199999999998</v>
      </c>
      <c r="L47" s="61">
        <f t="shared" si="5"/>
        <v>341.62980209545981</v>
      </c>
      <c r="M47" s="60"/>
      <c r="N47" s="50">
        <v>525.27</v>
      </c>
      <c r="O47" s="61">
        <f t="shared" si="6"/>
        <v>87.355729253284551</v>
      </c>
      <c r="P47" s="60"/>
      <c r="Q47" s="50">
        <v>1528.95</v>
      </c>
      <c r="R47" s="61">
        <f t="shared" si="7"/>
        <v>254.27407284217529</v>
      </c>
      <c r="S47" s="60"/>
      <c r="T47" s="52">
        <v>6.3072324709197186E-2</v>
      </c>
      <c r="U47" s="52">
        <v>0</v>
      </c>
      <c r="V47" s="52">
        <v>2.0370476136082394E-2</v>
      </c>
      <c r="W47" s="52">
        <v>0.64955165914672452</v>
      </c>
      <c r="X47" s="52">
        <v>0.26700554000799592</v>
      </c>
      <c r="Y47" s="52">
        <v>0</v>
      </c>
      <c r="Z47" s="62">
        <f t="shared" si="8"/>
        <v>0.25570289452931039</v>
      </c>
      <c r="AA47" s="52">
        <v>0</v>
      </c>
      <c r="AB47" s="52">
        <v>0</v>
      </c>
      <c r="AC47" s="52">
        <v>1</v>
      </c>
      <c r="AD47" s="54">
        <f t="shared" si="9"/>
        <v>0.74429710547068972</v>
      </c>
      <c r="AE47" s="55"/>
    </row>
    <row r="48" spans="1:31" s="29" customFormat="1" ht="20.100000000000001" customHeight="1" x14ac:dyDescent="0.25">
      <c r="A48" s="21"/>
      <c r="B48" s="56">
        <v>885</v>
      </c>
      <c r="C48" s="152">
        <v>5</v>
      </c>
      <c r="D48" s="58" t="s">
        <v>145</v>
      </c>
      <c r="E48" s="48">
        <v>1695</v>
      </c>
      <c r="F48" s="48">
        <v>1880</v>
      </c>
      <c r="G48" s="48">
        <v>0</v>
      </c>
      <c r="H48" s="48">
        <v>6660</v>
      </c>
      <c r="I48" s="48">
        <v>6660</v>
      </c>
      <c r="J48" s="60"/>
      <c r="K48" s="50">
        <v>2176.67</v>
      </c>
      <c r="L48" s="61">
        <f t="shared" si="5"/>
        <v>326.82732732732734</v>
      </c>
      <c r="M48" s="60"/>
      <c r="N48" s="50">
        <v>685.83</v>
      </c>
      <c r="O48" s="61">
        <f t="shared" si="6"/>
        <v>102.97747747747748</v>
      </c>
      <c r="P48" s="60"/>
      <c r="Q48" s="50">
        <v>1490.84</v>
      </c>
      <c r="R48" s="61">
        <f t="shared" si="7"/>
        <v>223.84984984984985</v>
      </c>
      <c r="S48" s="60">
        <v>3</v>
      </c>
      <c r="T48" s="52">
        <v>5.3511803216540546E-2</v>
      </c>
      <c r="U48" s="52">
        <v>0</v>
      </c>
      <c r="V48" s="52">
        <v>0.22760742458043537</v>
      </c>
      <c r="W48" s="52">
        <v>0.71888077220302404</v>
      </c>
      <c r="X48" s="52">
        <v>0</v>
      </c>
      <c r="Y48" s="52">
        <v>0</v>
      </c>
      <c r="Z48" s="62">
        <f t="shared" si="8"/>
        <v>0.3150822127378059</v>
      </c>
      <c r="AA48" s="52">
        <v>0</v>
      </c>
      <c r="AB48" s="52">
        <v>0</v>
      </c>
      <c r="AC48" s="52">
        <v>1</v>
      </c>
      <c r="AD48" s="54">
        <f t="shared" si="9"/>
        <v>0.68491778726219399</v>
      </c>
      <c r="AE48" s="55"/>
    </row>
    <row r="49" spans="1:31" s="29" customFormat="1" ht="20.100000000000001" customHeight="1" x14ac:dyDescent="0.25">
      <c r="A49" s="21"/>
      <c r="B49" s="56">
        <v>414</v>
      </c>
      <c r="C49" s="152">
        <v>6</v>
      </c>
      <c r="D49" s="58" t="s">
        <v>62</v>
      </c>
      <c r="E49" s="48">
        <v>2775</v>
      </c>
      <c r="F49" s="48">
        <v>875</v>
      </c>
      <c r="G49" s="48">
        <v>0</v>
      </c>
      <c r="H49" s="48">
        <v>8000</v>
      </c>
      <c r="I49" s="48">
        <v>8000</v>
      </c>
      <c r="J49" s="60"/>
      <c r="K49" s="50">
        <v>2675.99</v>
      </c>
      <c r="L49" s="61">
        <f t="shared" si="5"/>
        <v>334.49874999999997</v>
      </c>
      <c r="M49" s="60"/>
      <c r="N49" s="50">
        <v>466.73</v>
      </c>
      <c r="O49" s="61">
        <f t="shared" si="6"/>
        <v>58.341250000000002</v>
      </c>
      <c r="P49" s="60"/>
      <c r="Q49" s="50">
        <v>2209.2600000000002</v>
      </c>
      <c r="R49" s="61">
        <f t="shared" si="7"/>
        <v>276.15750000000003</v>
      </c>
      <c r="S49" s="60"/>
      <c r="T49" s="52">
        <v>9.444432541297966E-2</v>
      </c>
      <c r="U49" s="52">
        <v>0</v>
      </c>
      <c r="V49" s="52">
        <v>5.5920982152422173E-2</v>
      </c>
      <c r="W49" s="52">
        <v>0.8496346924345981</v>
      </c>
      <c r="X49" s="52">
        <v>0</v>
      </c>
      <c r="Y49" s="52">
        <v>0</v>
      </c>
      <c r="Z49" s="62">
        <f t="shared" si="8"/>
        <v>0.17441395520910019</v>
      </c>
      <c r="AA49" s="52">
        <v>0</v>
      </c>
      <c r="AB49" s="52">
        <v>0</v>
      </c>
      <c r="AC49" s="52">
        <v>1</v>
      </c>
      <c r="AD49" s="54">
        <f t="shared" si="9"/>
        <v>0.82558604479089992</v>
      </c>
      <c r="AE49" s="55"/>
    </row>
    <row r="50" spans="1:31" s="29" customFormat="1" ht="20.100000000000001" customHeight="1" x14ac:dyDescent="0.25">
      <c r="A50" s="21"/>
      <c r="B50" s="56">
        <v>426</v>
      </c>
      <c r="C50" s="152">
        <v>6</v>
      </c>
      <c r="D50" s="58" t="s">
        <v>137</v>
      </c>
      <c r="E50" s="48">
        <v>4330</v>
      </c>
      <c r="F50" s="48">
        <v>1510</v>
      </c>
      <c r="G50" s="48">
        <v>180</v>
      </c>
      <c r="H50" s="48">
        <v>11220</v>
      </c>
      <c r="I50" s="48">
        <v>11295</v>
      </c>
      <c r="J50" s="60"/>
      <c r="K50" s="50">
        <v>2982.36</v>
      </c>
      <c r="L50" s="61">
        <f t="shared" si="5"/>
        <v>264.04249667994691</v>
      </c>
      <c r="M50" s="60"/>
      <c r="N50" s="50">
        <v>596.07000000000005</v>
      </c>
      <c r="O50" s="61">
        <f t="shared" si="6"/>
        <v>52.772908366533862</v>
      </c>
      <c r="P50" s="60"/>
      <c r="Q50" s="50">
        <v>2386.2900000000004</v>
      </c>
      <c r="R50" s="61">
        <f t="shared" si="7"/>
        <v>211.26958831341307</v>
      </c>
      <c r="S50" s="60"/>
      <c r="T50" s="52">
        <v>0.10371265119868471</v>
      </c>
      <c r="U50" s="52">
        <v>0</v>
      </c>
      <c r="V50" s="52">
        <v>0.13421242471521799</v>
      </c>
      <c r="W50" s="52">
        <v>0.76207492408609723</v>
      </c>
      <c r="X50" s="52">
        <v>0</v>
      </c>
      <c r="Y50" s="52">
        <v>0</v>
      </c>
      <c r="Z50" s="62">
        <f t="shared" si="8"/>
        <v>0.19986520741962741</v>
      </c>
      <c r="AA50" s="52">
        <v>0</v>
      </c>
      <c r="AB50" s="52">
        <v>2.9376144559127341E-3</v>
      </c>
      <c r="AC50" s="52">
        <v>0.99706238554408722</v>
      </c>
      <c r="AD50" s="54">
        <f t="shared" si="9"/>
        <v>0.80013479258037268</v>
      </c>
      <c r="AE50" s="55"/>
    </row>
    <row r="51" spans="1:31" ht="20.100000000000001" customHeight="1" x14ac:dyDescent="0.25">
      <c r="B51" s="56">
        <v>430</v>
      </c>
      <c r="C51" s="152">
        <v>6</v>
      </c>
      <c r="D51" s="58" t="s">
        <v>100</v>
      </c>
      <c r="E51" s="48">
        <v>12085</v>
      </c>
      <c r="F51" s="48">
        <v>5655</v>
      </c>
      <c r="G51" s="48">
        <v>0</v>
      </c>
      <c r="H51" s="48">
        <v>41788</v>
      </c>
      <c r="I51" s="48">
        <v>41788</v>
      </c>
      <c r="J51" s="60"/>
      <c r="K51" s="50">
        <v>14693.41</v>
      </c>
      <c r="L51" s="61">
        <f t="shared" si="5"/>
        <v>351.61792859194026</v>
      </c>
      <c r="M51" s="60"/>
      <c r="N51" s="50">
        <v>4078.79</v>
      </c>
      <c r="O51" s="61">
        <f t="shared" si="6"/>
        <v>97.606729204556331</v>
      </c>
      <c r="P51" s="60"/>
      <c r="Q51" s="50">
        <v>10614.619999999999</v>
      </c>
      <c r="R51" s="61">
        <f t="shared" si="7"/>
        <v>254.0111993873839</v>
      </c>
      <c r="S51" s="60"/>
      <c r="T51" s="52">
        <v>5.6450564995991458E-2</v>
      </c>
      <c r="U51" s="52">
        <v>0</v>
      </c>
      <c r="V51" s="52">
        <v>0.1909389794522395</v>
      </c>
      <c r="W51" s="52">
        <v>0.75261045555176898</v>
      </c>
      <c r="X51" s="52">
        <v>0</v>
      </c>
      <c r="Y51" s="52">
        <v>0</v>
      </c>
      <c r="Z51" s="62">
        <f t="shared" si="8"/>
        <v>0.27759315230433235</v>
      </c>
      <c r="AA51" s="52">
        <v>0</v>
      </c>
      <c r="AB51" s="52">
        <v>4.9045561687559242E-3</v>
      </c>
      <c r="AC51" s="52">
        <v>0.99509544383124415</v>
      </c>
      <c r="AD51" s="54">
        <f t="shared" si="9"/>
        <v>0.72240684769566754</v>
      </c>
      <c r="AE51" s="55"/>
    </row>
    <row r="52" spans="1:31" s="29" customFormat="1" ht="20.100000000000001" customHeight="1" x14ac:dyDescent="0.25">
      <c r="A52" s="21"/>
      <c r="B52" s="56">
        <v>623</v>
      </c>
      <c r="C52" s="152">
        <v>6</v>
      </c>
      <c r="D52" s="58" t="s">
        <v>47</v>
      </c>
      <c r="E52" s="48">
        <v>2450</v>
      </c>
      <c r="F52" s="48">
        <v>213</v>
      </c>
      <c r="G52" s="48">
        <v>0</v>
      </c>
      <c r="H52" s="48">
        <v>5185</v>
      </c>
      <c r="I52" s="48">
        <v>5185</v>
      </c>
      <c r="J52" s="60"/>
      <c r="K52" s="50">
        <v>2298.19</v>
      </c>
      <c r="L52" s="61">
        <f t="shared" si="5"/>
        <v>443.23818707810995</v>
      </c>
      <c r="M52" s="60"/>
      <c r="N52" s="50">
        <v>491.63</v>
      </c>
      <c r="O52" s="61">
        <f t="shared" si="6"/>
        <v>94.817743490838964</v>
      </c>
      <c r="P52" s="60"/>
      <c r="Q52" s="50">
        <v>1806.56</v>
      </c>
      <c r="R52" s="61">
        <f t="shared" si="7"/>
        <v>348.420443587271</v>
      </c>
      <c r="S52" s="60"/>
      <c r="T52" s="52">
        <v>5.8112808412830785E-2</v>
      </c>
      <c r="U52" s="52">
        <v>0</v>
      </c>
      <c r="V52" s="52">
        <v>0.14238349978642476</v>
      </c>
      <c r="W52" s="52">
        <v>0.518560706222159</v>
      </c>
      <c r="X52" s="52">
        <v>0.23513617964729572</v>
      </c>
      <c r="Y52" s="52">
        <v>4.5806805931289787E-2</v>
      </c>
      <c r="Z52" s="62">
        <f t="shared" si="8"/>
        <v>0.21392052006143963</v>
      </c>
      <c r="AA52" s="52">
        <v>0</v>
      </c>
      <c r="AB52" s="52">
        <v>0</v>
      </c>
      <c r="AC52" s="52">
        <v>1</v>
      </c>
      <c r="AD52" s="54">
        <f t="shared" si="9"/>
        <v>0.78607947993856031</v>
      </c>
      <c r="AE52" s="55"/>
    </row>
    <row r="53" spans="1:31" s="29" customFormat="1" ht="20.100000000000001" customHeight="1" x14ac:dyDescent="0.25">
      <c r="A53" s="21"/>
      <c r="B53" s="56">
        <v>646</v>
      </c>
      <c r="C53" s="152">
        <v>6</v>
      </c>
      <c r="D53" s="58" t="s">
        <v>140</v>
      </c>
      <c r="E53" s="48">
        <v>450</v>
      </c>
      <c r="F53" s="48">
        <v>0</v>
      </c>
      <c r="G53" s="48">
        <v>0</v>
      </c>
      <c r="H53" s="48">
        <v>1163</v>
      </c>
      <c r="I53" s="48">
        <v>1163</v>
      </c>
      <c r="J53" s="60"/>
      <c r="K53" s="50">
        <v>283.52999999999997</v>
      </c>
      <c r="L53" s="61">
        <f t="shared" si="5"/>
        <v>243.79191745485812</v>
      </c>
      <c r="M53" s="60"/>
      <c r="N53" s="50">
        <v>21.96</v>
      </c>
      <c r="O53" s="61">
        <f t="shared" si="6"/>
        <v>18.882201203783318</v>
      </c>
      <c r="P53" s="60"/>
      <c r="Q53" s="50">
        <v>261.57</v>
      </c>
      <c r="R53" s="61">
        <f t="shared" si="7"/>
        <v>224.9097162510748</v>
      </c>
      <c r="S53" s="60">
        <v>3</v>
      </c>
      <c r="T53" s="52">
        <v>0.29189435336976322</v>
      </c>
      <c r="U53" s="52">
        <v>0</v>
      </c>
      <c r="V53" s="52">
        <v>0</v>
      </c>
      <c r="W53" s="52">
        <v>0.70810564663023678</v>
      </c>
      <c r="X53" s="52">
        <v>0</v>
      </c>
      <c r="Y53" s="52">
        <v>0</v>
      </c>
      <c r="Z53" s="62">
        <f t="shared" si="8"/>
        <v>7.7452121468627663E-2</v>
      </c>
      <c r="AA53" s="52">
        <v>0</v>
      </c>
      <c r="AB53" s="52">
        <v>0</v>
      </c>
      <c r="AC53" s="52">
        <v>1</v>
      </c>
      <c r="AD53" s="54">
        <f t="shared" si="9"/>
        <v>0.92254787853137243</v>
      </c>
      <c r="AE53" s="55"/>
    </row>
    <row r="54" spans="1:31" s="29" customFormat="1" ht="20.100000000000001" customHeight="1" x14ac:dyDescent="0.25">
      <c r="A54" s="21"/>
      <c r="B54" s="56">
        <v>747</v>
      </c>
      <c r="C54" s="152">
        <v>6</v>
      </c>
      <c r="D54" s="58" t="s">
        <v>142</v>
      </c>
      <c r="E54" s="48">
        <v>358</v>
      </c>
      <c r="F54" s="48">
        <v>0</v>
      </c>
      <c r="G54" s="48">
        <v>100</v>
      </c>
      <c r="H54" s="48">
        <v>595</v>
      </c>
      <c r="I54" s="48">
        <v>637</v>
      </c>
      <c r="J54" s="60"/>
      <c r="K54" s="50">
        <v>184.44</v>
      </c>
      <c r="L54" s="61">
        <f t="shared" si="5"/>
        <v>289.5447409733124</v>
      </c>
      <c r="M54" s="60"/>
      <c r="N54" s="50">
        <v>42.5</v>
      </c>
      <c r="O54" s="61">
        <f t="shared" si="6"/>
        <v>66.718995290423862</v>
      </c>
      <c r="P54" s="60"/>
      <c r="Q54" s="50">
        <v>141.94</v>
      </c>
      <c r="R54" s="61">
        <f t="shared" si="7"/>
        <v>222.82574568288854</v>
      </c>
      <c r="S54" s="60">
        <v>3</v>
      </c>
      <c r="T54" s="52">
        <v>7.7176470588235291E-2</v>
      </c>
      <c r="U54" s="52">
        <v>0</v>
      </c>
      <c r="V54" s="52">
        <v>0</v>
      </c>
      <c r="W54" s="52">
        <v>0.92282352941176471</v>
      </c>
      <c r="X54" s="52">
        <v>0</v>
      </c>
      <c r="Y54" s="52">
        <v>0</v>
      </c>
      <c r="Z54" s="62">
        <f t="shared" si="8"/>
        <v>0.23042723921058339</v>
      </c>
      <c r="AA54" s="52">
        <v>0</v>
      </c>
      <c r="AB54" s="52">
        <v>0</v>
      </c>
      <c r="AC54" s="52">
        <v>1</v>
      </c>
      <c r="AD54" s="54">
        <f t="shared" si="9"/>
        <v>0.76957276078941661</v>
      </c>
      <c r="AE54" s="55"/>
    </row>
    <row r="55" spans="1:31" s="29" customFormat="1" ht="20.100000000000001" customHeight="1" x14ac:dyDescent="0.25">
      <c r="A55" s="21"/>
      <c r="B55" s="56">
        <v>162</v>
      </c>
      <c r="C55" s="152">
        <v>7</v>
      </c>
      <c r="D55" s="58" t="s">
        <v>98</v>
      </c>
      <c r="E55" s="48">
        <v>8629</v>
      </c>
      <c r="F55" s="48">
        <v>308</v>
      </c>
      <c r="G55" s="48">
        <v>3885</v>
      </c>
      <c r="H55" s="48">
        <v>9550</v>
      </c>
      <c r="I55" s="48">
        <v>11169</v>
      </c>
      <c r="J55" s="60"/>
      <c r="K55" s="50">
        <v>5639.534004404707</v>
      </c>
      <c r="L55" s="61">
        <f t="shared" si="5"/>
        <v>504.92738870128989</v>
      </c>
      <c r="M55" s="60"/>
      <c r="N55" s="50">
        <v>3243.9095491471367</v>
      </c>
      <c r="O55" s="61">
        <f t="shared" si="6"/>
        <v>290.43867393205625</v>
      </c>
      <c r="P55" s="60" t="s">
        <v>134</v>
      </c>
      <c r="Q55" s="50">
        <v>2395.6244552575695</v>
      </c>
      <c r="R55" s="61">
        <f t="shared" si="7"/>
        <v>214.48871476923355</v>
      </c>
      <c r="S55" s="60">
        <v>1</v>
      </c>
      <c r="T55" s="52">
        <v>1.6221167453277001E-2</v>
      </c>
      <c r="U55" s="52">
        <v>7.9379525260715074E-3</v>
      </c>
      <c r="V55" s="52">
        <v>5.0735076766634905E-2</v>
      </c>
      <c r="W55" s="52">
        <v>0.51295439910995633</v>
      </c>
      <c r="X55" s="52">
        <v>0.40466969121948726</v>
      </c>
      <c r="Y55" s="52">
        <v>7.481712924573029E-3</v>
      </c>
      <c r="Z55" s="62">
        <f t="shared" si="8"/>
        <v>0.57520879324666019</v>
      </c>
      <c r="AA55" s="52">
        <v>0</v>
      </c>
      <c r="AB55" s="52">
        <v>0</v>
      </c>
      <c r="AC55" s="52">
        <v>1</v>
      </c>
      <c r="AD55" s="54">
        <f t="shared" si="9"/>
        <v>0.42479120675333965</v>
      </c>
      <c r="AE55" s="55"/>
    </row>
    <row r="56" spans="1:31" s="29" customFormat="1" ht="20.100000000000001" customHeight="1" x14ac:dyDescent="0.25">
      <c r="A56" s="21"/>
      <c r="B56" s="56">
        <v>229</v>
      </c>
      <c r="C56" s="152">
        <v>7</v>
      </c>
      <c r="D56" s="58" t="s">
        <v>38</v>
      </c>
      <c r="E56" s="48">
        <v>6478</v>
      </c>
      <c r="F56" s="48">
        <v>0</v>
      </c>
      <c r="G56" s="48">
        <v>190</v>
      </c>
      <c r="H56" s="48">
        <v>15287</v>
      </c>
      <c r="I56" s="48">
        <v>15366</v>
      </c>
      <c r="J56" s="60"/>
      <c r="K56" s="50">
        <v>4924.18</v>
      </c>
      <c r="L56" s="61">
        <f t="shared" si="5"/>
        <v>320.45945594168944</v>
      </c>
      <c r="M56" s="60"/>
      <c r="N56" s="50">
        <v>1667.6</v>
      </c>
      <c r="O56" s="61">
        <f t="shared" si="6"/>
        <v>108.52531563191462</v>
      </c>
      <c r="P56" s="60"/>
      <c r="Q56" s="50">
        <v>3256.58</v>
      </c>
      <c r="R56" s="61">
        <f t="shared" si="7"/>
        <v>211.93414030977482</v>
      </c>
      <c r="S56" s="60"/>
      <c r="T56" s="52">
        <v>5.0509714559846493E-2</v>
      </c>
      <c r="U56" s="52">
        <v>0</v>
      </c>
      <c r="V56" s="52">
        <v>2.2217558167426241E-2</v>
      </c>
      <c r="W56" s="52">
        <v>0.651721036219717</v>
      </c>
      <c r="X56" s="52">
        <v>0.25708203406092589</v>
      </c>
      <c r="Y56" s="52">
        <v>1.8469656992084433E-2</v>
      </c>
      <c r="Z56" s="62">
        <f t="shared" si="8"/>
        <v>0.33865537003115237</v>
      </c>
      <c r="AA56" s="52">
        <v>0</v>
      </c>
      <c r="AB56" s="52">
        <v>0</v>
      </c>
      <c r="AC56" s="52">
        <v>1</v>
      </c>
      <c r="AD56" s="54">
        <f t="shared" si="9"/>
        <v>0.66134462996884757</v>
      </c>
      <c r="AE56" s="55"/>
    </row>
    <row r="57" spans="1:31" s="29" customFormat="1" ht="20.100000000000001" customHeight="1" x14ac:dyDescent="0.25">
      <c r="A57" s="21"/>
      <c r="B57" s="56">
        <v>236</v>
      </c>
      <c r="C57" s="152">
        <v>7</v>
      </c>
      <c r="D57" s="58" t="s">
        <v>73</v>
      </c>
      <c r="E57" s="48">
        <v>6948</v>
      </c>
      <c r="F57" s="48">
        <v>337</v>
      </c>
      <c r="G57" s="48">
        <v>93</v>
      </c>
      <c r="H57" s="48">
        <v>17964</v>
      </c>
      <c r="I57" s="48">
        <v>18003</v>
      </c>
      <c r="J57" s="60"/>
      <c r="K57" s="50">
        <v>7817.94</v>
      </c>
      <c r="L57" s="61">
        <f t="shared" si="5"/>
        <v>434.25762372937845</v>
      </c>
      <c r="M57" s="60"/>
      <c r="N57" s="50">
        <v>3075.24</v>
      </c>
      <c r="O57" s="61">
        <f t="shared" si="6"/>
        <v>170.81819696717213</v>
      </c>
      <c r="P57" s="60"/>
      <c r="Q57" s="50">
        <v>4742.7</v>
      </c>
      <c r="R57" s="61">
        <f t="shared" si="7"/>
        <v>263.43942676220632</v>
      </c>
      <c r="S57" s="60"/>
      <c r="T57" s="52">
        <v>3.2186105799872536E-2</v>
      </c>
      <c r="U57" s="52">
        <v>0</v>
      </c>
      <c r="V57" s="52">
        <v>6.3308879957336667E-2</v>
      </c>
      <c r="W57" s="52">
        <v>0.47788790468386205</v>
      </c>
      <c r="X57" s="52">
        <v>0.41723897972190788</v>
      </c>
      <c r="Y57" s="52">
        <v>9.3781298370208509E-3</v>
      </c>
      <c r="Z57" s="62">
        <f t="shared" si="8"/>
        <v>0.39335681778064296</v>
      </c>
      <c r="AA57" s="52">
        <v>0</v>
      </c>
      <c r="AB57" s="52">
        <v>0</v>
      </c>
      <c r="AC57" s="52">
        <v>1</v>
      </c>
      <c r="AD57" s="54">
        <f t="shared" si="9"/>
        <v>0.60664318221935698</v>
      </c>
      <c r="AE57" s="55"/>
    </row>
    <row r="58" spans="1:31" s="29" customFormat="1" ht="20.100000000000001" customHeight="1" x14ac:dyDescent="0.25">
      <c r="A58" s="21"/>
      <c r="B58" s="56">
        <v>239</v>
      </c>
      <c r="C58" s="152">
        <v>7</v>
      </c>
      <c r="D58" s="58" t="s">
        <v>79</v>
      </c>
      <c r="E58" s="48">
        <v>18361</v>
      </c>
      <c r="F58" s="48">
        <v>1832</v>
      </c>
      <c r="G58" s="48">
        <v>744</v>
      </c>
      <c r="H58" s="48">
        <v>35871</v>
      </c>
      <c r="I58" s="48">
        <v>36181</v>
      </c>
      <c r="J58" s="60"/>
      <c r="K58" s="50">
        <v>20653.464105127117</v>
      </c>
      <c r="L58" s="61">
        <f t="shared" si="5"/>
        <v>570.83729319607301</v>
      </c>
      <c r="M58" s="60"/>
      <c r="N58" s="50">
        <v>9235.9854893580487</v>
      </c>
      <c r="O58" s="61">
        <f t="shared" si="6"/>
        <v>255.27170308609627</v>
      </c>
      <c r="P58" s="60">
        <v>5</v>
      </c>
      <c r="Q58" s="50">
        <v>11417.478615769067</v>
      </c>
      <c r="R58" s="61">
        <f t="shared" si="7"/>
        <v>315.56559010997671</v>
      </c>
      <c r="S58" s="60"/>
      <c r="T58" s="52">
        <v>2.1399990312645865E-2</v>
      </c>
      <c r="U58" s="52">
        <v>0</v>
      </c>
      <c r="V58" s="52">
        <v>9.4738130652998378E-3</v>
      </c>
      <c r="W58" s="52">
        <v>0.54330964527628101</v>
      </c>
      <c r="X58" s="52">
        <v>0.42581655134577334</v>
      </c>
      <c r="Y58" s="52">
        <v>0</v>
      </c>
      <c r="Z58" s="62">
        <f t="shared" si="8"/>
        <v>0.44718820253815256</v>
      </c>
      <c r="AA58" s="52">
        <v>0</v>
      </c>
      <c r="AB58" s="52">
        <v>0</v>
      </c>
      <c r="AC58" s="52">
        <v>1</v>
      </c>
      <c r="AD58" s="54">
        <f t="shared" si="9"/>
        <v>0.55281179746184739</v>
      </c>
      <c r="AE58" s="55"/>
    </row>
    <row r="59" spans="1:31" s="29" customFormat="1" ht="20.100000000000001" customHeight="1" x14ac:dyDescent="0.25">
      <c r="A59" s="21"/>
      <c r="B59" s="56">
        <v>249</v>
      </c>
      <c r="C59" s="152">
        <v>7</v>
      </c>
      <c r="D59" s="58" t="s">
        <v>57</v>
      </c>
      <c r="E59" s="48">
        <v>9636</v>
      </c>
      <c r="F59" s="48">
        <v>1303</v>
      </c>
      <c r="G59" s="48">
        <v>150</v>
      </c>
      <c r="H59" s="48">
        <v>22277</v>
      </c>
      <c r="I59" s="48">
        <v>22340</v>
      </c>
      <c r="J59" s="60"/>
      <c r="K59" s="50">
        <v>9303.1200000000008</v>
      </c>
      <c r="L59" s="61">
        <f t="shared" si="5"/>
        <v>416.43330349149505</v>
      </c>
      <c r="M59" s="60"/>
      <c r="N59" s="50">
        <v>1689.67</v>
      </c>
      <c r="O59" s="61">
        <f t="shared" si="6"/>
        <v>75.634288272157562</v>
      </c>
      <c r="P59" s="60"/>
      <c r="Q59" s="50">
        <v>7613.45</v>
      </c>
      <c r="R59" s="61">
        <f t="shared" si="7"/>
        <v>340.79901521933749</v>
      </c>
      <c r="S59" s="60"/>
      <c r="T59" s="52">
        <v>7.2647321666360884E-2</v>
      </c>
      <c r="U59" s="52">
        <v>0</v>
      </c>
      <c r="V59" s="52">
        <v>7.3978942633768724E-2</v>
      </c>
      <c r="W59" s="52">
        <v>0.81943811513490794</v>
      </c>
      <c r="X59" s="52">
        <v>0</v>
      </c>
      <c r="Y59" s="52">
        <v>3.3935620564962389E-2</v>
      </c>
      <c r="Z59" s="62">
        <f t="shared" si="8"/>
        <v>0.18162401430917799</v>
      </c>
      <c r="AA59" s="52">
        <v>0</v>
      </c>
      <c r="AB59" s="52">
        <v>1.760043081651551E-4</v>
      </c>
      <c r="AC59" s="52">
        <v>0.99982399569183478</v>
      </c>
      <c r="AD59" s="54">
        <f t="shared" si="9"/>
        <v>0.81837598569082193</v>
      </c>
      <c r="AE59" s="55"/>
    </row>
    <row r="60" spans="1:31" s="29" customFormat="1" ht="20.100000000000001" customHeight="1" x14ac:dyDescent="0.25">
      <c r="A60" s="21"/>
      <c r="B60" s="56">
        <v>275</v>
      </c>
      <c r="C60" s="152">
        <v>7</v>
      </c>
      <c r="D60" s="58" t="s">
        <v>136</v>
      </c>
      <c r="E60" s="48">
        <v>5868</v>
      </c>
      <c r="F60" s="48">
        <v>470</v>
      </c>
      <c r="G60" s="48">
        <v>176</v>
      </c>
      <c r="H60" s="48">
        <v>14086</v>
      </c>
      <c r="I60" s="48">
        <v>14159</v>
      </c>
      <c r="J60" s="60"/>
      <c r="K60" s="50">
        <v>4323.3500000000004</v>
      </c>
      <c r="L60" s="61">
        <f t="shared" si="5"/>
        <v>305.34289144713608</v>
      </c>
      <c r="M60" s="60"/>
      <c r="N60" s="50">
        <v>1038.52</v>
      </c>
      <c r="O60" s="61">
        <f t="shared" si="6"/>
        <v>73.346987781623</v>
      </c>
      <c r="P60" s="60"/>
      <c r="Q60" s="50">
        <v>3284.83</v>
      </c>
      <c r="R60" s="61">
        <f t="shared" si="7"/>
        <v>231.99590366551311</v>
      </c>
      <c r="S60" s="60">
        <v>3</v>
      </c>
      <c r="T60" s="52">
        <v>7.4731348457420174E-2</v>
      </c>
      <c r="U60" s="52">
        <v>0</v>
      </c>
      <c r="V60" s="52">
        <v>0.1230597388591457</v>
      </c>
      <c r="W60" s="52">
        <v>0.80220891268343419</v>
      </c>
      <c r="X60" s="52">
        <v>0</v>
      </c>
      <c r="Y60" s="52">
        <v>0</v>
      </c>
      <c r="Z60" s="62">
        <f t="shared" si="8"/>
        <v>0.24021187273757616</v>
      </c>
      <c r="AA60" s="52">
        <v>0</v>
      </c>
      <c r="AB60" s="52">
        <v>0</v>
      </c>
      <c r="AC60" s="52">
        <v>1</v>
      </c>
      <c r="AD60" s="54">
        <f t="shared" si="9"/>
        <v>0.75978812726242373</v>
      </c>
      <c r="AE60" s="55"/>
    </row>
    <row r="61" spans="1:31" s="29" customFormat="1" ht="20.100000000000001" customHeight="1" x14ac:dyDescent="0.25">
      <c r="A61" s="21"/>
      <c r="B61" s="56">
        <v>287</v>
      </c>
      <c r="C61" s="152">
        <v>7</v>
      </c>
      <c r="D61" s="58" t="s">
        <v>66</v>
      </c>
      <c r="E61" s="48">
        <v>1340</v>
      </c>
      <c r="F61" s="48">
        <v>64</v>
      </c>
      <c r="G61" s="48">
        <v>112</v>
      </c>
      <c r="H61" s="48">
        <v>3067</v>
      </c>
      <c r="I61" s="48">
        <v>3114</v>
      </c>
      <c r="J61" s="60"/>
      <c r="K61" s="50">
        <v>1291.3</v>
      </c>
      <c r="L61" s="61">
        <f t="shared" si="5"/>
        <v>414.67565831727683</v>
      </c>
      <c r="M61" s="60"/>
      <c r="N61" s="50">
        <v>324.33999999999997</v>
      </c>
      <c r="O61" s="61">
        <f t="shared" si="6"/>
        <v>104.15542710340398</v>
      </c>
      <c r="P61" s="60"/>
      <c r="Q61" s="50">
        <v>966.96</v>
      </c>
      <c r="R61" s="61">
        <f t="shared" si="7"/>
        <v>310.52023121387282</v>
      </c>
      <c r="S61" s="60"/>
      <c r="T61" s="52">
        <v>5.210581488561386E-2</v>
      </c>
      <c r="U61" s="52">
        <v>0</v>
      </c>
      <c r="V61" s="52">
        <v>2.9506073873096138E-2</v>
      </c>
      <c r="W61" s="52">
        <v>0.71227723993340331</v>
      </c>
      <c r="X61" s="52">
        <v>0.20611087130788677</v>
      </c>
      <c r="Y61" s="52">
        <v>0</v>
      </c>
      <c r="Z61" s="62">
        <f t="shared" si="8"/>
        <v>0.25117323627352278</v>
      </c>
      <c r="AA61" s="52">
        <v>0</v>
      </c>
      <c r="AB61" s="52">
        <v>0</v>
      </c>
      <c r="AC61" s="52">
        <v>1</v>
      </c>
      <c r="AD61" s="54">
        <f t="shared" si="9"/>
        <v>0.74882676372647727</v>
      </c>
      <c r="AE61" s="55"/>
    </row>
    <row r="62" spans="1:31" s="29" customFormat="1" ht="20.100000000000001" customHeight="1" x14ac:dyDescent="0.25">
      <c r="A62" s="21"/>
      <c r="B62" s="56">
        <v>296</v>
      </c>
      <c r="C62" s="152">
        <v>7</v>
      </c>
      <c r="D62" s="58" t="s">
        <v>93</v>
      </c>
      <c r="E62" s="48">
        <v>10441</v>
      </c>
      <c r="F62" s="48">
        <v>238</v>
      </c>
      <c r="G62" s="48">
        <v>3106</v>
      </c>
      <c r="H62" s="48">
        <v>20188</v>
      </c>
      <c r="I62" s="48">
        <v>21482</v>
      </c>
      <c r="J62" s="60"/>
      <c r="K62" s="50">
        <v>5896.03</v>
      </c>
      <c r="L62" s="61">
        <f t="shared" si="5"/>
        <v>274.46373708220835</v>
      </c>
      <c r="M62" s="60"/>
      <c r="N62" s="50">
        <v>1893.8</v>
      </c>
      <c r="O62" s="61">
        <f t="shared" si="6"/>
        <v>88.157527232101287</v>
      </c>
      <c r="P62" s="60"/>
      <c r="Q62" s="50">
        <v>4002.23</v>
      </c>
      <c r="R62" s="61">
        <f t="shared" si="7"/>
        <v>186.30620985010705</v>
      </c>
      <c r="S62" s="60"/>
      <c r="T62" s="52">
        <v>5.8739043193579046E-2</v>
      </c>
      <c r="U62" s="52">
        <v>0</v>
      </c>
      <c r="V62" s="52">
        <v>2.1475340585067063E-2</v>
      </c>
      <c r="W62" s="52">
        <v>0.76049213222093148</v>
      </c>
      <c r="X62" s="52">
        <v>0.13771253564262331</v>
      </c>
      <c r="Y62" s="52">
        <v>2.1580948357799133E-2</v>
      </c>
      <c r="Z62" s="62">
        <f t="shared" si="8"/>
        <v>0.32119917978707707</v>
      </c>
      <c r="AA62" s="52">
        <v>0.20938326882762859</v>
      </c>
      <c r="AB62" s="52">
        <v>2.0738438320636244E-4</v>
      </c>
      <c r="AC62" s="52">
        <v>0.79040934678916508</v>
      </c>
      <c r="AD62" s="54">
        <f t="shared" si="9"/>
        <v>0.67880082021292298</v>
      </c>
      <c r="AE62" s="55"/>
    </row>
    <row r="63" spans="1:31" s="29" customFormat="1" ht="20.100000000000001" customHeight="1" x14ac:dyDescent="0.25">
      <c r="A63" s="21"/>
      <c r="B63" s="56">
        <v>301</v>
      </c>
      <c r="C63" s="152">
        <v>7</v>
      </c>
      <c r="D63" s="58" t="s">
        <v>94</v>
      </c>
      <c r="E63" s="48">
        <v>5586</v>
      </c>
      <c r="F63" s="48">
        <v>192</v>
      </c>
      <c r="G63" s="48">
        <v>19</v>
      </c>
      <c r="H63" s="48">
        <v>13570</v>
      </c>
      <c r="I63" s="48">
        <v>13578</v>
      </c>
      <c r="J63" s="60"/>
      <c r="K63" s="50">
        <v>4703.6099999999997</v>
      </c>
      <c r="L63" s="61">
        <f t="shared" si="5"/>
        <v>346.4140521431728</v>
      </c>
      <c r="M63" s="60"/>
      <c r="N63" s="50">
        <v>1124.3399999999999</v>
      </c>
      <c r="O63" s="61">
        <f t="shared" si="6"/>
        <v>82.80600972160849</v>
      </c>
      <c r="P63" s="60"/>
      <c r="Q63" s="50">
        <v>3579.27</v>
      </c>
      <c r="R63" s="61">
        <f t="shared" si="7"/>
        <v>263.60804242156428</v>
      </c>
      <c r="S63" s="60"/>
      <c r="T63" s="52">
        <v>6.6501236280840315E-2</v>
      </c>
      <c r="U63" s="52">
        <v>0</v>
      </c>
      <c r="V63" s="52">
        <v>4.0948467545404418E-2</v>
      </c>
      <c r="W63" s="52">
        <v>0.68967572086735329</v>
      </c>
      <c r="X63" s="52">
        <v>0.20287457530640199</v>
      </c>
      <c r="Y63" s="52">
        <v>0</v>
      </c>
      <c r="Z63" s="62">
        <f t="shared" si="8"/>
        <v>0.23903767531746892</v>
      </c>
      <c r="AA63" s="52">
        <v>0</v>
      </c>
      <c r="AB63" s="52">
        <v>6.5795539313882444E-3</v>
      </c>
      <c r="AC63" s="52">
        <v>0.99342044606861168</v>
      </c>
      <c r="AD63" s="54">
        <f t="shared" si="9"/>
        <v>0.76096232468253111</v>
      </c>
      <c r="AE63" s="55"/>
    </row>
    <row r="64" spans="1:31" s="29" customFormat="1" ht="20.100000000000001" customHeight="1" x14ac:dyDescent="0.25">
      <c r="A64" s="21"/>
      <c r="B64" s="56">
        <v>321</v>
      </c>
      <c r="C64" s="152">
        <v>7</v>
      </c>
      <c r="D64" s="58" t="s">
        <v>71</v>
      </c>
      <c r="E64" s="48">
        <v>4414</v>
      </c>
      <c r="F64" s="48">
        <v>560</v>
      </c>
      <c r="G64" s="48">
        <v>0</v>
      </c>
      <c r="H64" s="48">
        <v>12441</v>
      </c>
      <c r="I64" s="48">
        <v>12441</v>
      </c>
      <c r="J64" s="60"/>
      <c r="K64" s="50">
        <v>3121.96</v>
      </c>
      <c r="L64" s="61">
        <f t="shared" si="5"/>
        <v>250.9412426653806</v>
      </c>
      <c r="M64" s="60"/>
      <c r="N64" s="50">
        <v>906.22</v>
      </c>
      <c r="O64" s="61">
        <f t="shared" si="6"/>
        <v>72.841411462101121</v>
      </c>
      <c r="P64" s="60"/>
      <c r="Q64" s="50">
        <v>2215.7400000000002</v>
      </c>
      <c r="R64" s="61">
        <f t="shared" si="7"/>
        <v>178.09983120327951</v>
      </c>
      <c r="S64" s="60"/>
      <c r="T64" s="52">
        <v>7.5643883383725796E-2</v>
      </c>
      <c r="U64" s="52">
        <v>0</v>
      </c>
      <c r="V64" s="52">
        <v>0</v>
      </c>
      <c r="W64" s="52">
        <v>0.90855421420847038</v>
      </c>
      <c r="X64" s="52">
        <v>2.3393877866301782E-3</v>
      </c>
      <c r="Y64" s="52">
        <v>1.3462514621173665E-2</v>
      </c>
      <c r="Z64" s="62">
        <f t="shared" si="8"/>
        <v>0.2902727773578137</v>
      </c>
      <c r="AA64" s="52">
        <v>0</v>
      </c>
      <c r="AB64" s="52">
        <v>8.2139601216749255E-4</v>
      </c>
      <c r="AC64" s="52">
        <v>0.99917860398783243</v>
      </c>
      <c r="AD64" s="54">
        <f t="shared" si="9"/>
        <v>0.70972722264218635</v>
      </c>
      <c r="AE64" s="55"/>
    </row>
    <row r="65" spans="1:31" s="29" customFormat="1" ht="20.100000000000001" customHeight="1" x14ac:dyDescent="0.25">
      <c r="A65" s="21"/>
      <c r="B65" s="56">
        <v>361</v>
      </c>
      <c r="C65" s="152">
        <v>7</v>
      </c>
      <c r="D65" s="58" t="s">
        <v>41</v>
      </c>
      <c r="E65" s="48">
        <v>9525</v>
      </c>
      <c r="F65" s="48">
        <v>1159</v>
      </c>
      <c r="G65" s="48">
        <v>6</v>
      </c>
      <c r="H65" s="48">
        <v>26505</v>
      </c>
      <c r="I65" s="48">
        <v>26508</v>
      </c>
      <c r="J65" s="60"/>
      <c r="K65" s="50">
        <v>11340.34</v>
      </c>
      <c r="L65" s="61">
        <f t="shared" si="5"/>
        <v>427.80820884261357</v>
      </c>
      <c r="M65" s="60"/>
      <c r="N65" s="50">
        <v>4606.5</v>
      </c>
      <c r="O65" s="61">
        <f t="shared" si="6"/>
        <v>173.77772747849707</v>
      </c>
      <c r="P65" s="60"/>
      <c r="Q65" s="50">
        <v>6733.84</v>
      </c>
      <c r="R65" s="61">
        <f t="shared" si="7"/>
        <v>254.0304813641165</v>
      </c>
      <c r="S65" s="60"/>
      <c r="T65" s="52">
        <v>3.1703028329534352E-2</v>
      </c>
      <c r="U65" s="52">
        <v>8.1341582546401829E-3</v>
      </c>
      <c r="V65" s="52">
        <v>9.8608488006078368E-2</v>
      </c>
      <c r="W65" s="52">
        <v>0.55290133507000983</v>
      </c>
      <c r="X65" s="52">
        <v>0.29173124932161076</v>
      </c>
      <c r="Y65" s="52">
        <v>1.692174101812656E-2</v>
      </c>
      <c r="Z65" s="62">
        <f t="shared" si="8"/>
        <v>0.40620475223846902</v>
      </c>
      <c r="AA65" s="52">
        <v>0</v>
      </c>
      <c r="AB65" s="52">
        <v>0</v>
      </c>
      <c r="AC65" s="52">
        <v>1</v>
      </c>
      <c r="AD65" s="54">
        <f t="shared" si="9"/>
        <v>0.59379524776153092</v>
      </c>
      <c r="AE65" s="55"/>
    </row>
    <row r="66" spans="1:31" s="29" customFormat="1" ht="20.100000000000001" customHeight="1" x14ac:dyDescent="0.25">
      <c r="A66" s="21"/>
      <c r="B66" s="56">
        <v>389</v>
      </c>
      <c r="C66" s="152">
        <v>7</v>
      </c>
      <c r="D66" s="58" t="s">
        <v>49</v>
      </c>
      <c r="E66" s="48">
        <v>7445</v>
      </c>
      <c r="F66" s="48">
        <v>0</v>
      </c>
      <c r="G66" s="48">
        <v>0</v>
      </c>
      <c r="H66" s="48">
        <v>15892</v>
      </c>
      <c r="I66" s="48">
        <v>15892</v>
      </c>
      <c r="J66" s="60"/>
      <c r="K66" s="50">
        <v>4888.33</v>
      </c>
      <c r="L66" s="61">
        <f t="shared" si="5"/>
        <v>307.5969041026932</v>
      </c>
      <c r="M66" s="60"/>
      <c r="N66" s="50">
        <v>1588.06</v>
      </c>
      <c r="O66" s="61">
        <f t="shared" si="6"/>
        <v>99.928265794110246</v>
      </c>
      <c r="P66" s="60"/>
      <c r="Q66" s="50">
        <v>3300.27</v>
      </c>
      <c r="R66" s="61">
        <f t="shared" si="7"/>
        <v>207.66863830858293</v>
      </c>
      <c r="S66" s="60"/>
      <c r="T66" s="52">
        <v>5.5136455801418086E-2</v>
      </c>
      <c r="U66" s="52">
        <v>0</v>
      </c>
      <c r="V66" s="52">
        <v>5.9947357152752422E-2</v>
      </c>
      <c r="W66" s="52">
        <v>0.70723398360263479</v>
      </c>
      <c r="X66" s="52">
        <v>0.17768220344319485</v>
      </c>
      <c r="Y66" s="52">
        <v>0</v>
      </c>
      <c r="Z66" s="62">
        <f t="shared" si="8"/>
        <v>0.32486759281799715</v>
      </c>
      <c r="AA66" s="52">
        <v>0</v>
      </c>
      <c r="AB66" s="52">
        <v>1.2950455568786797E-2</v>
      </c>
      <c r="AC66" s="52">
        <v>0.98704954443121329</v>
      </c>
      <c r="AD66" s="54">
        <f t="shared" si="9"/>
        <v>0.67513240718200285</v>
      </c>
      <c r="AE66" s="55"/>
    </row>
    <row r="67" spans="1:31" s="29" customFormat="1" ht="20.100000000000001" customHeight="1" x14ac:dyDescent="0.25">
      <c r="A67" s="21"/>
      <c r="B67" s="56">
        <v>503</v>
      </c>
      <c r="C67" s="152">
        <v>7</v>
      </c>
      <c r="D67" s="58" t="s">
        <v>138</v>
      </c>
      <c r="E67" s="48">
        <v>3178</v>
      </c>
      <c r="F67" s="48">
        <v>0</v>
      </c>
      <c r="G67" s="48">
        <v>161</v>
      </c>
      <c r="H67" s="48">
        <v>9308</v>
      </c>
      <c r="I67" s="48">
        <v>9375</v>
      </c>
      <c r="J67" s="60"/>
      <c r="K67" s="50">
        <v>2666.58</v>
      </c>
      <c r="L67" s="61">
        <f t="shared" si="5"/>
        <v>284.43520000000001</v>
      </c>
      <c r="M67" s="60"/>
      <c r="N67" s="50">
        <v>483.51</v>
      </c>
      <c r="O67" s="61">
        <f t="shared" si="6"/>
        <v>51.574399999999997</v>
      </c>
      <c r="P67" s="60"/>
      <c r="Q67" s="50">
        <v>2183.0700000000002</v>
      </c>
      <c r="R67" s="61">
        <f t="shared" si="7"/>
        <v>232.86080000000001</v>
      </c>
      <c r="S67" s="60">
        <v>3</v>
      </c>
      <c r="T67" s="52">
        <v>0.10607846787036462</v>
      </c>
      <c r="U67" s="52">
        <v>0</v>
      </c>
      <c r="V67" s="52">
        <v>1.4270645901842776E-2</v>
      </c>
      <c r="W67" s="52">
        <v>0.87965088622779264</v>
      </c>
      <c r="X67" s="52">
        <v>0</v>
      </c>
      <c r="Y67" s="52">
        <v>0</v>
      </c>
      <c r="Z67" s="62">
        <f t="shared" si="8"/>
        <v>0.18132214296964652</v>
      </c>
      <c r="AA67" s="52">
        <v>0</v>
      </c>
      <c r="AB67" s="52">
        <v>0</v>
      </c>
      <c r="AC67" s="52">
        <v>1</v>
      </c>
      <c r="AD67" s="54">
        <f t="shared" si="9"/>
        <v>0.81867785703035356</v>
      </c>
      <c r="AE67" s="55"/>
    </row>
    <row r="68" spans="1:31" s="29" customFormat="1" ht="20.100000000000001" customHeight="1" x14ac:dyDescent="0.25">
      <c r="A68" s="21"/>
      <c r="B68" s="56">
        <v>510</v>
      </c>
      <c r="C68" s="152">
        <v>7</v>
      </c>
      <c r="D68" s="58" t="s">
        <v>139</v>
      </c>
      <c r="E68" s="48">
        <v>5973</v>
      </c>
      <c r="F68" s="48">
        <v>18</v>
      </c>
      <c r="G68" s="48">
        <v>0</v>
      </c>
      <c r="H68" s="48">
        <v>11044</v>
      </c>
      <c r="I68" s="48">
        <v>11044</v>
      </c>
      <c r="J68" s="60"/>
      <c r="K68" s="50">
        <v>2601.7399999999998</v>
      </c>
      <c r="L68" s="61">
        <f t="shared" si="5"/>
        <v>235.57950018109381</v>
      </c>
      <c r="M68" s="60"/>
      <c r="N68" s="50">
        <v>139.26</v>
      </c>
      <c r="O68" s="61">
        <f t="shared" si="6"/>
        <v>12.609561752988048</v>
      </c>
      <c r="P68" s="60"/>
      <c r="Q68" s="50">
        <v>2462.48</v>
      </c>
      <c r="R68" s="61">
        <f t="shared" si="7"/>
        <v>222.96993842810576</v>
      </c>
      <c r="S68" s="60">
        <v>3</v>
      </c>
      <c r="T68" s="52">
        <v>0.43695246301881374</v>
      </c>
      <c r="U68" s="52">
        <v>0</v>
      </c>
      <c r="V68" s="52">
        <v>0</v>
      </c>
      <c r="W68" s="52">
        <v>0.56304753698118626</v>
      </c>
      <c r="X68" s="52">
        <v>0</v>
      </c>
      <c r="Y68" s="52">
        <v>0</v>
      </c>
      <c r="Z68" s="62">
        <f t="shared" si="8"/>
        <v>5.3525717404506214E-2</v>
      </c>
      <c r="AA68" s="52">
        <v>0</v>
      </c>
      <c r="AB68" s="52">
        <v>0</v>
      </c>
      <c r="AC68" s="52">
        <v>1</v>
      </c>
      <c r="AD68" s="54">
        <f t="shared" si="9"/>
        <v>0.94647428259549382</v>
      </c>
      <c r="AE68" s="55"/>
    </row>
    <row r="69" spans="1:31" s="29" customFormat="1" ht="20.100000000000001" customHeight="1" x14ac:dyDescent="0.25">
      <c r="A69" s="21"/>
      <c r="B69" s="56">
        <v>531</v>
      </c>
      <c r="C69" s="152">
        <v>7</v>
      </c>
      <c r="D69" s="58" t="s">
        <v>35</v>
      </c>
      <c r="E69" s="48">
        <v>15199</v>
      </c>
      <c r="F69" s="48">
        <v>550</v>
      </c>
      <c r="G69" s="48">
        <v>0</v>
      </c>
      <c r="H69" s="48">
        <v>31762</v>
      </c>
      <c r="I69" s="48">
        <v>31762</v>
      </c>
      <c r="J69" s="60"/>
      <c r="K69" s="50">
        <v>16106.903595706966</v>
      </c>
      <c r="L69" s="61">
        <f t="shared" si="5"/>
        <v>507.11238573474486</v>
      </c>
      <c r="M69" s="60"/>
      <c r="N69" s="50">
        <v>4937.6768765655734</v>
      </c>
      <c r="O69" s="61">
        <f t="shared" si="6"/>
        <v>155.45862592297632</v>
      </c>
      <c r="P69" s="60">
        <v>6</v>
      </c>
      <c r="Q69" s="50">
        <v>11169.226719141394</v>
      </c>
      <c r="R69" s="61">
        <f t="shared" si="7"/>
        <v>351.65375981176857</v>
      </c>
      <c r="S69" s="60"/>
      <c r="T69" s="52">
        <v>3.5443793584510351E-2</v>
      </c>
      <c r="U69" s="52">
        <v>0</v>
      </c>
      <c r="V69" s="52">
        <v>4.6333530062649446E-2</v>
      </c>
      <c r="W69" s="52">
        <v>0.6593884042955428</v>
      </c>
      <c r="X69" s="52">
        <v>0.2533802902206545</v>
      </c>
      <c r="Y69" s="52">
        <v>5.4539818366428428E-3</v>
      </c>
      <c r="Z69" s="62">
        <f t="shared" si="8"/>
        <v>0.30655655490988543</v>
      </c>
      <c r="AA69" s="52">
        <v>0</v>
      </c>
      <c r="AB69" s="52">
        <v>6.6432530976239272E-4</v>
      </c>
      <c r="AC69" s="52">
        <v>0.99933567469023765</v>
      </c>
      <c r="AD69" s="54">
        <f t="shared" si="9"/>
        <v>0.69344344509011469</v>
      </c>
      <c r="AE69" s="55"/>
    </row>
    <row r="70" spans="1:31" s="29" customFormat="1" ht="20.100000000000001" customHeight="1" x14ac:dyDescent="0.25">
      <c r="A70" s="21"/>
      <c r="B70" s="56">
        <v>550</v>
      </c>
      <c r="C70" s="152">
        <v>7</v>
      </c>
      <c r="D70" s="58" t="s">
        <v>56</v>
      </c>
      <c r="E70" s="48">
        <v>3684</v>
      </c>
      <c r="F70" s="48">
        <v>0</v>
      </c>
      <c r="G70" s="48">
        <v>1864</v>
      </c>
      <c r="H70" s="48">
        <v>4078</v>
      </c>
      <c r="I70" s="48">
        <v>4855</v>
      </c>
      <c r="J70" s="60"/>
      <c r="K70" s="50">
        <v>2228.9274199578726</v>
      </c>
      <c r="L70" s="61">
        <f t="shared" si="5"/>
        <v>459.09936559379452</v>
      </c>
      <c r="M70" s="60"/>
      <c r="N70" s="50">
        <v>548.16193596629807</v>
      </c>
      <c r="O70" s="61">
        <f t="shared" si="6"/>
        <v>112.90668094053514</v>
      </c>
      <c r="P70" s="60">
        <v>6</v>
      </c>
      <c r="Q70" s="50">
        <v>1680.7654839915745</v>
      </c>
      <c r="R70" s="61">
        <f t="shared" si="7"/>
        <v>346.19268465325945</v>
      </c>
      <c r="S70" s="60"/>
      <c r="T70" s="52">
        <v>4.0991536488920843E-2</v>
      </c>
      <c r="U70" s="52">
        <v>0</v>
      </c>
      <c r="V70" s="52">
        <v>6.2025466872421397E-3</v>
      </c>
      <c r="W70" s="52">
        <v>0.89707421056052905</v>
      </c>
      <c r="X70" s="52">
        <v>0</v>
      </c>
      <c r="Y70" s="52">
        <v>5.5731706263308048E-2</v>
      </c>
      <c r="Z70" s="62">
        <f t="shared" si="8"/>
        <v>0.24593081455144847</v>
      </c>
      <c r="AA70" s="52">
        <v>0</v>
      </c>
      <c r="AB70" s="52">
        <v>1.5052665134410164E-3</v>
      </c>
      <c r="AC70" s="52">
        <v>0.99849473348655904</v>
      </c>
      <c r="AD70" s="54">
        <f t="shared" si="9"/>
        <v>0.7540691854485515</v>
      </c>
      <c r="AE70" s="55"/>
    </row>
    <row r="71" spans="1:31" s="29" customFormat="1" ht="20.100000000000001" customHeight="1" x14ac:dyDescent="0.25">
      <c r="A71" s="21"/>
      <c r="B71" s="56">
        <v>555</v>
      </c>
      <c r="C71" s="152">
        <v>7</v>
      </c>
      <c r="D71" s="58" t="s">
        <v>51</v>
      </c>
      <c r="E71" s="48">
        <v>5299</v>
      </c>
      <c r="F71" s="48">
        <v>71</v>
      </c>
      <c r="G71" s="48">
        <v>1395</v>
      </c>
      <c r="H71" s="48">
        <v>10424</v>
      </c>
      <c r="I71" s="48">
        <v>11005</v>
      </c>
      <c r="J71" s="60"/>
      <c r="K71" s="50">
        <v>5006.6719529096627</v>
      </c>
      <c r="L71" s="61">
        <f t="shared" ref="L71:L102" si="10">K71*1000/I71</f>
        <v>454.94520244522147</v>
      </c>
      <c r="M71" s="60"/>
      <c r="N71" s="50">
        <v>1666.7795623277302</v>
      </c>
      <c r="O71" s="61">
        <f t="shared" ref="O71:O102" si="11">N71*1000/I71</f>
        <v>151.45657086122037</v>
      </c>
      <c r="P71" s="60">
        <v>6</v>
      </c>
      <c r="Q71" s="50">
        <v>3339.8923905819329</v>
      </c>
      <c r="R71" s="61">
        <f t="shared" ref="R71:R102" si="12">Q71*1000/I71</f>
        <v>303.48863158400115</v>
      </c>
      <c r="S71" s="60"/>
      <c r="T71" s="52">
        <v>3.4461665656484612E-2</v>
      </c>
      <c r="U71" s="52">
        <v>0</v>
      </c>
      <c r="V71" s="52">
        <v>0.17484615637655487</v>
      </c>
      <c r="W71" s="52">
        <v>0.77758306594408122</v>
      </c>
      <c r="X71" s="52">
        <v>1.3109112022879333E-2</v>
      </c>
      <c r="Y71" s="52">
        <v>0</v>
      </c>
      <c r="Z71" s="62">
        <f t="shared" ref="Z71:Z102" si="13">N71/K71</f>
        <v>0.33291167825746393</v>
      </c>
      <c r="AA71" s="52">
        <v>0</v>
      </c>
      <c r="AB71" s="52">
        <v>8.1739160450146505E-4</v>
      </c>
      <c r="AC71" s="52">
        <v>0.99918260839549855</v>
      </c>
      <c r="AD71" s="54">
        <f t="shared" ref="AD71:AD102" si="14">Q71/K71</f>
        <v>0.66708832174253618</v>
      </c>
      <c r="AE71" s="55"/>
    </row>
    <row r="72" spans="1:31" s="29" customFormat="1" ht="20.100000000000001" customHeight="1" x14ac:dyDescent="0.25">
      <c r="A72" s="21"/>
      <c r="B72" s="56">
        <v>600</v>
      </c>
      <c r="C72" s="152">
        <v>7</v>
      </c>
      <c r="D72" s="58" t="s">
        <v>29</v>
      </c>
      <c r="E72" s="48">
        <v>4260</v>
      </c>
      <c r="F72" s="48">
        <v>188</v>
      </c>
      <c r="G72" s="48">
        <v>95</v>
      </c>
      <c r="H72" s="48">
        <v>9949</v>
      </c>
      <c r="I72" s="48">
        <v>9989</v>
      </c>
      <c r="J72" s="60"/>
      <c r="K72" s="50">
        <v>2618.4699999999998</v>
      </c>
      <c r="L72" s="61">
        <f t="shared" si="10"/>
        <v>262.13534888377217</v>
      </c>
      <c r="M72" s="60"/>
      <c r="N72" s="50">
        <v>982.44</v>
      </c>
      <c r="O72" s="61">
        <f t="shared" si="11"/>
        <v>98.352187406146768</v>
      </c>
      <c r="P72" s="60"/>
      <c r="Q72" s="50">
        <v>1636.03</v>
      </c>
      <c r="R72" s="61">
        <f t="shared" si="12"/>
        <v>163.78316147762538</v>
      </c>
      <c r="S72" s="60"/>
      <c r="T72" s="52">
        <v>5.5799845283172507E-2</v>
      </c>
      <c r="U72" s="52">
        <v>0</v>
      </c>
      <c r="V72" s="52">
        <v>2.3411098896624727E-3</v>
      </c>
      <c r="W72" s="52">
        <v>0.9115162249094092</v>
      </c>
      <c r="X72" s="52">
        <v>0</v>
      </c>
      <c r="Y72" s="52">
        <v>3.0342819917755788E-2</v>
      </c>
      <c r="Z72" s="62">
        <f t="shared" si="13"/>
        <v>0.37519620236244833</v>
      </c>
      <c r="AA72" s="52">
        <v>0</v>
      </c>
      <c r="AB72" s="52">
        <v>3.215099967604506E-3</v>
      </c>
      <c r="AC72" s="52">
        <v>0.9967849000323955</v>
      </c>
      <c r="AD72" s="54">
        <f t="shared" si="14"/>
        <v>0.62480379763755178</v>
      </c>
      <c r="AE72" s="55"/>
    </row>
    <row r="73" spans="1:31" s="29" customFormat="1" ht="20.100000000000001" customHeight="1" x14ac:dyDescent="0.25">
      <c r="A73" s="21"/>
      <c r="B73" s="56">
        <v>604</v>
      </c>
      <c r="C73" s="152">
        <v>7</v>
      </c>
      <c r="D73" s="58" t="s">
        <v>104</v>
      </c>
      <c r="E73" s="48">
        <v>5312</v>
      </c>
      <c r="F73" s="48">
        <v>496</v>
      </c>
      <c r="G73" s="48">
        <v>524</v>
      </c>
      <c r="H73" s="48">
        <v>13131</v>
      </c>
      <c r="I73" s="48">
        <v>13349</v>
      </c>
      <c r="J73" s="60"/>
      <c r="K73" s="50">
        <v>4684.59</v>
      </c>
      <c r="L73" s="61">
        <f t="shared" si="10"/>
        <v>350.93190501161138</v>
      </c>
      <c r="M73" s="60"/>
      <c r="N73" s="50">
        <v>2122.1</v>
      </c>
      <c r="O73" s="61">
        <f t="shared" si="11"/>
        <v>158.97070941643568</v>
      </c>
      <c r="P73" s="60"/>
      <c r="Q73" s="50">
        <v>2562.4899999999998</v>
      </c>
      <c r="R73" s="61">
        <f t="shared" si="12"/>
        <v>191.96119559517567</v>
      </c>
      <c r="S73" s="60"/>
      <c r="T73" s="52">
        <v>3.4093586541633289E-2</v>
      </c>
      <c r="U73" s="52">
        <v>0</v>
      </c>
      <c r="V73" s="52">
        <v>0.25440836906837566</v>
      </c>
      <c r="W73" s="52">
        <v>0.41524904575656196</v>
      </c>
      <c r="X73" s="52">
        <v>0.28524574713726975</v>
      </c>
      <c r="Y73" s="52">
        <v>1.1003251496159466E-2</v>
      </c>
      <c r="Z73" s="62">
        <f t="shared" si="13"/>
        <v>0.45299588651301392</v>
      </c>
      <c r="AA73" s="52">
        <v>0</v>
      </c>
      <c r="AB73" s="52">
        <v>0</v>
      </c>
      <c r="AC73" s="52">
        <v>1</v>
      </c>
      <c r="AD73" s="54">
        <f t="shared" si="14"/>
        <v>0.54700411348698597</v>
      </c>
      <c r="AE73" s="55"/>
    </row>
    <row r="74" spans="1:31" s="29" customFormat="1" ht="20.100000000000001" customHeight="1" x14ac:dyDescent="0.25">
      <c r="A74" s="21"/>
      <c r="B74" s="56">
        <v>711</v>
      </c>
      <c r="C74" s="152">
        <v>7</v>
      </c>
      <c r="D74" s="58" t="s">
        <v>31</v>
      </c>
      <c r="E74" s="48">
        <v>1574</v>
      </c>
      <c r="F74" s="48">
        <v>370</v>
      </c>
      <c r="G74" s="48">
        <v>194</v>
      </c>
      <c r="H74" s="48">
        <v>3881</v>
      </c>
      <c r="I74" s="48">
        <v>3962</v>
      </c>
      <c r="J74" s="60"/>
      <c r="K74" s="50">
        <v>1540.66</v>
      </c>
      <c r="L74" s="65">
        <f t="shared" si="10"/>
        <v>388.85916203937404</v>
      </c>
      <c r="M74" s="60"/>
      <c r="N74" s="50">
        <v>616.13</v>
      </c>
      <c r="O74" s="61">
        <f t="shared" si="11"/>
        <v>155.50984351337709</v>
      </c>
      <c r="P74" s="60"/>
      <c r="Q74" s="50">
        <v>924.53</v>
      </c>
      <c r="R74" s="61">
        <f t="shared" si="12"/>
        <v>233.34931852599698</v>
      </c>
      <c r="S74" s="60"/>
      <c r="T74" s="52">
        <v>3.4700469056854887E-2</v>
      </c>
      <c r="U74" s="52">
        <v>0</v>
      </c>
      <c r="V74" s="52">
        <v>0</v>
      </c>
      <c r="W74" s="52">
        <v>0.94171684547092338</v>
      </c>
      <c r="X74" s="52">
        <v>0</v>
      </c>
      <c r="Y74" s="52">
        <v>2.3582685472221771E-2</v>
      </c>
      <c r="Z74" s="62">
        <f t="shared" si="13"/>
        <v>0.39991302428829201</v>
      </c>
      <c r="AA74" s="52">
        <v>0</v>
      </c>
      <c r="AB74" s="52">
        <v>1.6873438395725397E-3</v>
      </c>
      <c r="AC74" s="52">
        <v>0.99831265616042753</v>
      </c>
      <c r="AD74" s="54">
        <f t="shared" si="14"/>
        <v>0.60008697571170788</v>
      </c>
      <c r="AE74" s="55"/>
    </row>
    <row r="75" spans="1:31" s="29" customFormat="1" ht="20.100000000000001" customHeight="1" x14ac:dyDescent="0.25">
      <c r="A75" s="21"/>
      <c r="B75" s="56">
        <v>712</v>
      </c>
      <c r="C75" s="152">
        <v>7</v>
      </c>
      <c r="D75" s="58" t="s">
        <v>33</v>
      </c>
      <c r="E75" s="48">
        <v>3445</v>
      </c>
      <c r="F75" s="48">
        <v>0</v>
      </c>
      <c r="G75" s="48">
        <v>251</v>
      </c>
      <c r="H75" s="48">
        <v>7152</v>
      </c>
      <c r="I75" s="48">
        <v>7257</v>
      </c>
      <c r="J75" s="60"/>
      <c r="K75" s="50">
        <v>3462.5</v>
      </c>
      <c r="L75" s="61">
        <f t="shared" si="10"/>
        <v>477.12553396720409</v>
      </c>
      <c r="M75" s="60"/>
      <c r="N75" s="50">
        <v>849.58</v>
      </c>
      <c r="O75" s="61">
        <f t="shared" si="11"/>
        <v>117.07041477194433</v>
      </c>
      <c r="P75" s="60"/>
      <c r="Q75" s="50">
        <v>2612.92</v>
      </c>
      <c r="R75" s="61">
        <f t="shared" si="12"/>
        <v>360.05511919525975</v>
      </c>
      <c r="S75" s="60"/>
      <c r="T75" s="52">
        <v>4.6387626827373518E-2</v>
      </c>
      <c r="U75" s="52">
        <v>0</v>
      </c>
      <c r="V75" s="52">
        <v>8.0039548953600603E-2</v>
      </c>
      <c r="W75" s="52">
        <v>0.85856540879022569</v>
      </c>
      <c r="X75" s="52">
        <v>0</v>
      </c>
      <c r="Y75" s="52">
        <v>1.5007415428800113E-2</v>
      </c>
      <c r="Z75" s="62">
        <f t="shared" si="13"/>
        <v>0.24536606498194946</v>
      </c>
      <c r="AA75" s="52">
        <v>0</v>
      </c>
      <c r="AB75" s="52">
        <v>9.4912970929075509E-4</v>
      </c>
      <c r="AC75" s="52">
        <v>0.99905087029070927</v>
      </c>
      <c r="AD75" s="54">
        <f t="shared" si="14"/>
        <v>0.75463393501805054</v>
      </c>
      <c r="AE75" s="55"/>
    </row>
    <row r="76" spans="1:31" s="29" customFormat="1" ht="20.100000000000001" customHeight="1" x14ac:dyDescent="0.25">
      <c r="A76" s="21"/>
      <c r="B76" s="56">
        <v>718</v>
      </c>
      <c r="C76" s="152">
        <v>7</v>
      </c>
      <c r="D76" s="58" t="s">
        <v>141</v>
      </c>
      <c r="E76" s="48">
        <v>264</v>
      </c>
      <c r="F76" s="48">
        <v>8</v>
      </c>
      <c r="G76" s="48">
        <v>0</v>
      </c>
      <c r="H76" s="48">
        <v>955</v>
      </c>
      <c r="I76" s="48">
        <v>955</v>
      </c>
      <c r="J76" s="60"/>
      <c r="K76" s="50">
        <v>287.35000000000002</v>
      </c>
      <c r="L76" s="61">
        <f t="shared" si="10"/>
        <v>300.89005235602093</v>
      </c>
      <c r="M76" s="60"/>
      <c r="N76" s="50">
        <v>59.63</v>
      </c>
      <c r="O76" s="61">
        <f t="shared" si="11"/>
        <v>62.439790575916227</v>
      </c>
      <c r="P76" s="60"/>
      <c r="Q76" s="50">
        <v>227.72</v>
      </c>
      <c r="R76" s="61">
        <f t="shared" si="12"/>
        <v>238.45026178010471</v>
      </c>
      <c r="S76" s="60">
        <v>3</v>
      </c>
      <c r="T76" s="52">
        <v>8.8210632232097935E-2</v>
      </c>
      <c r="U76" s="52">
        <v>0</v>
      </c>
      <c r="V76" s="52">
        <v>0</v>
      </c>
      <c r="W76" s="52">
        <v>0.91178936776790198</v>
      </c>
      <c r="X76" s="52">
        <v>0</v>
      </c>
      <c r="Y76" s="52">
        <v>0</v>
      </c>
      <c r="Z76" s="62">
        <f t="shared" si="13"/>
        <v>0.20751696537323822</v>
      </c>
      <c r="AA76" s="52">
        <v>0</v>
      </c>
      <c r="AB76" s="52">
        <v>0</v>
      </c>
      <c r="AC76" s="52">
        <v>1</v>
      </c>
      <c r="AD76" s="54">
        <f t="shared" si="14"/>
        <v>0.79248303462676173</v>
      </c>
      <c r="AE76" s="55"/>
    </row>
    <row r="77" spans="1:31" s="29" customFormat="1" ht="20.100000000000001" customHeight="1" x14ac:dyDescent="0.25">
      <c r="A77" s="21"/>
      <c r="B77" s="56">
        <v>736</v>
      </c>
      <c r="C77" s="152">
        <v>7</v>
      </c>
      <c r="D77" s="58" t="s">
        <v>63</v>
      </c>
      <c r="E77" s="48">
        <v>1473</v>
      </c>
      <c r="F77" s="48">
        <v>23</v>
      </c>
      <c r="G77" s="48">
        <v>0</v>
      </c>
      <c r="H77" s="48">
        <v>2885</v>
      </c>
      <c r="I77" s="48">
        <v>2885</v>
      </c>
      <c r="J77" s="60"/>
      <c r="K77" s="50">
        <v>1016.39</v>
      </c>
      <c r="L77" s="61">
        <f t="shared" si="10"/>
        <v>352.30155979202772</v>
      </c>
      <c r="M77" s="60"/>
      <c r="N77" s="50">
        <v>384.09</v>
      </c>
      <c r="O77" s="61">
        <f t="shared" si="11"/>
        <v>133.13344887348353</v>
      </c>
      <c r="P77" s="60"/>
      <c r="Q77" s="50">
        <v>632.29999999999995</v>
      </c>
      <c r="R77" s="61">
        <f t="shared" si="12"/>
        <v>219.16811091854419</v>
      </c>
      <c r="S77" s="60"/>
      <c r="T77" s="52">
        <v>4.1396547684136531E-2</v>
      </c>
      <c r="U77" s="52">
        <v>0</v>
      </c>
      <c r="V77" s="52">
        <v>2.1166914004530191E-2</v>
      </c>
      <c r="W77" s="52">
        <v>0.72274727277461026</v>
      </c>
      <c r="X77" s="52">
        <v>0.18951287458668545</v>
      </c>
      <c r="Y77" s="52">
        <v>2.5176390950037753E-2</v>
      </c>
      <c r="Z77" s="62">
        <f t="shared" si="13"/>
        <v>0.37789627997127084</v>
      </c>
      <c r="AA77" s="52">
        <v>0</v>
      </c>
      <c r="AB77" s="52">
        <v>0</v>
      </c>
      <c r="AC77" s="52">
        <v>1</v>
      </c>
      <c r="AD77" s="54">
        <f t="shared" si="14"/>
        <v>0.62210372002872905</v>
      </c>
      <c r="AE77" s="55"/>
    </row>
    <row r="78" spans="1:31" s="29" customFormat="1" ht="20.100000000000001" customHeight="1" x14ac:dyDescent="0.25">
      <c r="A78" s="21"/>
      <c r="B78" s="56">
        <v>757</v>
      </c>
      <c r="C78" s="152">
        <v>7</v>
      </c>
      <c r="D78" s="58" t="s">
        <v>44</v>
      </c>
      <c r="E78" s="48">
        <v>3805</v>
      </c>
      <c r="F78" s="48">
        <v>15</v>
      </c>
      <c r="G78" s="48">
        <v>510</v>
      </c>
      <c r="H78" s="48">
        <v>8183</v>
      </c>
      <c r="I78" s="48">
        <v>8396</v>
      </c>
      <c r="J78" s="60"/>
      <c r="K78" s="50">
        <v>3857.05</v>
      </c>
      <c r="L78" s="61">
        <f t="shared" si="10"/>
        <v>459.39137684611723</v>
      </c>
      <c r="M78" s="60"/>
      <c r="N78" s="50">
        <v>1030.8699999999999</v>
      </c>
      <c r="O78" s="61">
        <f t="shared" si="11"/>
        <v>122.78108623153881</v>
      </c>
      <c r="P78" s="60"/>
      <c r="Q78" s="50">
        <v>2826.18</v>
      </c>
      <c r="R78" s="61">
        <f t="shared" si="12"/>
        <v>336.61029061457839</v>
      </c>
      <c r="S78" s="60"/>
      <c r="T78" s="52">
        <v>4.37397538001882E-2</v>
      </c>
      <c r="U78" s="52">
        <v>0</v>
      </c>
      <c r="V78" s="52">
        <v>0.29505175240330989</v>
      </c>
      <c r="W78" s="52">
        <v>0.60933968395627003</v>
      </c>
      <c r="X78" s="52">
        <v>3.8229844694287349E-2</v>
      </c>
      <c r="Y78" s="52">
        <v>1.363896514594469E-2</v>
      </c>
      <c r="Z78" s="62">
        <f t="shared" si="13"/>
        <v>0.26726902684694259</v>
      </c>
      <c r="AA78" s="52">
        <v>0</v>
      </c>
      <c r="AB78" s="52">
        <v>9.6596819735473324E-4</v>
      </c>
      <c r="AC78" s="52">
        <v>0.99903403180264527</v>
      </c>
      <c r="AD78" s="54">
        <f t="shared" si="14"/>
        <v>0.73273097315305735</v>
      </c>
      <c r="AE78" s="55"/>
    </row>
    <row r="79" spans="1:31" s="29" customFormat="1" ht="20.100000000000001" customHeight="1" x14ac:dyDescent="0.25">
      <c r="A79" s="21"/>
      <c r="B79" s="56">
        <v>786</v>
      </c>
      <c r="C79" s="152">
        <v>7</v>
      </c>
      <c r="D79" s="58" t="s">
        <v>53</v>
      </c>
      <c r="E79" s="48">
        <v>19871</v>
      </c>
      <c r="F79" s="48">
        <v>1307</v>
      </c>
      <c r="G79" s="48">
        <v>2048</v>
      </c>
      <c r="H79" s="48">
        <v>49216</v>
      </c>
      <c r="I79" s="48">
        <v>50069</v>
      </c>
      <c r="J79" s="60"/>
      <c r="K79" s="50">
        <v>21480.61</v>
      </c>
      <c r="L79" s="61">
        <f t="shared" si="10"/>
        <v>429.02015218997781</v>
      </c>
      <c r="M79" s="60"/>
      <c r="N79" s="50">
        <v>6282.91</v>
      </c>
      <c r="O79" s="61">
        <f t="shared" si="11"/>
        <v>125.48503065769239</v>
      </c>
      <c r="P79" s="60"/>
      <c r="Q79" s="50">
        <v>15197.699999999999</v>
      </c>
      <c r="R79" s="61">
        <f t="shared" si="12"/>
        <v>303.53512153228542</v>
      </c>
      <c r="S79" s="60"/>
      <c r="T79" s="52">
        <v>4.3161528654715731E-2</v>
      </c>
      <c r="U79" s="52">
        <v>0</v>
      </c>
      <c r="V79" s="52">
        <v>0.13257551039247739</v>
      </c>
      <c r="W79" s="52">
        <v>0.66738820069044447</v>
      </c>
      <c r="X79" s="52">
        <v>0.15687476026236249</v>
      </c>
      <c r="Y79" s="52">
        <v>0</v>
      </c>
      <c r="Z79" s="62">
        <f t="shared" si="13"/>
        <v>0.29249215920776922</v>
      </c>
      <c r="AA79" s="52">
        <v>0</v>
      </c>
      <c r="AB79" s="52">
        <v>4.0111332635859379E-3</v>
      </c>
      <c r="AC79" s="52">
        <v>0.99598886673641407</v>
      </c>
      <c r="AD79" s="54">
        <f t="shared" si="14"/>
        <v>0.70750784079223072</v>
      </c>
      <c r="AE79" s="55"/>
    </row>
    <row r="80" spans="1:31" s="29" customFormat="1" ht="20.100000000000001" customHeight="1" x14ac:dyDescent="0.25">
      <c r="A80" s="21"/>
      <c r="B80" s="56">
        <v>958</v>
      </c>
      <c r="C80" s="152">
        <v>7</v>
      </c>
      <c r="D80" s="58" t="s">
        <v>43</v>
      </c>
      <c r="E80" s="48">
        <v>1957</v>
      </c>
      <c r="F80" s="48">
        <v>215</v>
      </c>
      <c r="G80" s="48">
        <v>8</v>
      </c>
      <c r="H80" s="48">
        <v>4109</v>
      </c>
      <c r="I80" s="48">
        <v>4112</v>
      </c>
      <c r="J80" s="60"/>
      <c r="K80" s="50">
        <v>1882.27</v>
      </c>
      <c r="L80" s="61">
        <f t="shared" si="10"/>
        <v>457.75048638132296</v>
      </c>
      <c r="M80" s="60"/>
      <c r="N80" s="50">
        <v>974.71</v>
      </c>
      <c r="O80" s="61">
        <f t="shared" si="11"/>
        <v>237.04036964980546</v>
      </c>
      <c r="P80" s="60"/>
      <c r="Q80" s="50">
        <v>907.56</v>
      </c>
      <c r="R80" s="61">
        <f t="shared" si="12"/>
        <v>220.7101167315175</v>
      </c>
      <c r="S80" s="60"/>
      <c r="T80" s="52">
        <v>2.3227421489468662E-2</v>
      </c>
      <c r="U80" s="52">
        <v>0</v>
      </c>
      <c r="V80" s="52">
        <v>3.8965435873234089E-2</v>
      </c>
      <c r="W80" s="52">
        <v>0.6216720870823117</v>
      </c>
      <c r="X80" s="52">
        <v>0.31613505555498556</v>
      </c>
      <c r="Y80" s="52">
        <v>0</v>
      </c>
      <c r="Z80" s="62">
        <f t="shared" si="13"/>
        <v>0.51783750471505152</v>
      </c>
      <c r="AA80" s="52">
        <v>0</v>
      </c>
      <c r="AB80" s="52">
        <v>1.4643659923310855E-2</v>
      </c>
      <c r="AC80" s="52">
        <v>0.98535634007668915</v>
      </c>
      <c r="AD80" s="54">
        <f t="shared" si="14"/>
        <v>0.48216249528494848</v>
      </c>
      <c r="AE80" s="55"/>
    </row>
    <row r="81" spans="1:31" s="29" customFormat="1" ht="20.100000000000001" customHeight="1" x14ac:dyDescent="0.25">
      <c r="A81" s="21"/>
      <c r="B81" s="56">
        <v>981</v>
      </c>
      <c r="C81" s="152">
        <v>7</v>
      </c>
      <c r="D81" s="58" t="s">
        <v>133</v>
      </c>
      <c r="E81" s="48">
        <v>380</v>
      </c>
      <c r="F81" s="48">
        <v>2</v>
      </c>
      <c r="G81" s="48">
        <v>0</v>
      </c>
      <c r="H81" s="48">
        <v>742</v>
      </c>
      <c r="I81" s="48">
        <v>742</v>
      </c>
      <c r="J81" s="60"/>
      <c r="K81" s="50">
        <v>398.33355208641615</v>
      </c>
      <c r="L81" s="61">
        <f t="shared" si="10"/>
        <v>536.83767127549345</v>
      </c>
      <c r="M81" s="60"/>
      <c r="N81" s="50">
        <v>154.79084166913293</v>
      </c>
      <c r="O81" s="61">
        <f t="shared" si="11"/>
        <v>208.61299416325193</v>
      </c>
      <c r="P81" s="60">
        <v>6</v>
      </c>
      <c r="Q81" s="50">
        <v>243.54271041728322</v>
      </c>
      <c r="R81" s="61">
        <f t="shared" si="12"/>
        <v>328.22467711224152</v>
      </c>
      <c r="S81" s="60"/>
      <c r="T81" s="52">
        <v>2.6422751862428775E-2</v>
      </c>
      <c r="U81" s="52">
        <v>0</v>
      </c>
      <c r="V81" s="52">
        <v>2.3257189903360294E-2</v>
      </c>
      <c r="W81" s="52">
        <v>0.78835957187942129</v>
      </c>
      <c r="X81" s="52">
        <v>0.1619604863547896</v>
      </c>
      <c r="Y81" s="52">
        <v>0</v>
      </c>
      <c r="Z81" s="62">
        <f t="shared" si="13"/>
        <v>0.38859604183067148</v>
      </c>
      <c r="AA81" s="52">
        <v>0</v>
      </c>
      <c r="AB81" s="52">
        <v>0</v>
      </c>
      <c r="AC81" s="52">
        <v>1</v>
      </c>
      <c r="AD81" s="54">
        <f t="shared" si="14"/>
        <v>0.61140395816932847</v>
      </c>
      <c r="AE81" s="55"/>
    </row>
    <row r="82" spans="1:31" s="29" customFormat="1" ht="20.100000000000001" customHeight="1" x14ac:dyDescent="0.25">
      <c r="A82" s="21"/>
      <c r="B82" s="56">
        <v>983</v>
      </c>
      <c r="C82" s="152">
        <v>7</v>
      </c>
      <c r="D82" s="58" t="s">
        <v>147</v>
      </c>
      <c r="E82" s="48">
        <v>620</v>
      </c>
      <c r="F82" s="48">
        <v>0</v>
      </c>
      <c r="G82" s="48">
        <v>200</v>
      </c>
      <c r="H82" s="48">
        <v>1609</v>
      </c>
      <c r="I82" s="48">
        <v>1692</v>
      </c>
      <c r="J82" s="60"/>
      <c r="K82" s="50">
        <v>510.67</v>
      </c>
      <c r="L82" s="61">
        <f t="shared" si="10"/>
        <v>301.81442080378253</v>
      </c>
      <c r="M82" s="60"/>
      <c r="N82" s="50">
        <v>106.59</v>
      </c>
      <c r="O82" s="61">
        <f t="shared" si="11"/>
        <v>62.99645390070922</v>
      </c>
      <c r="P82" s="60"/>
      <c r="Q82" s="50">
        <v>404.08</v>
      </c>
      <c r="R82" s="61">
        <f t="shared" si="12"/>
        <v>238.81796690307328</v>
      </c>
      <c r="S82" s="60">
        <v>3</v>
      </c>
      <c r="T82" s="52">
        <v>8.3216061544234915E-2</v>
      </c>
      <c r="U82" s="52">
        <v>0</v>
      </c>
      <c r="V82" s="52">
        <v>0</v>
      </c>
      <c r="W82" s="52">
        <v>0.916783938455765</v>
      </c>
      <c r="X82" s="52">
        <v>0</v>
      </c>
      <c r="Y82" s="52">
        <v>0</v>
      </c>
      <c r="Z82" s="62">
        <f t="shared" si="13"/>
        <v>0.20872579160710439</v>
      </c>
      <c r="AA82" s="52">
        <v>0</v>
      </c>
      <c r="AB82" s="52">
        <v>0</v>
      </c>
      <c r="AC82" s="52">
        <v>1</v>
      </c>
      <c r="AD82" s="54">
        <f t="shared" si="14"/>
        <v>0.79127420839289553</v>
      </c>
      <c r="AE82" s="55"/>
    </row>
    <row r="83" spans="1:31" s="29" customFormat="1" ht="20.100000000000001" customHeight="1" x14ac:dyDescent="0.25">
      <c r="A83" s="21"/>
      <c r="B83" s="56">
        <v>616</v>
      </c>
      <c r="C83" s="152">
        <v>8</v>
      </c>
      <c r="D83" s="58" t="s">
        <v>84</v>
      </c>
      <c r="E83" s="48">
        <v>1675</v>
      </c>
      <c r="F83" s="48">
        <v>35</v>
      </c>
      <c r="G83" s="48">
        <v>566</v>
      </c>
      <c r="H83" s="48">
        <v>2650</v>
      </c>
      <c r="I83" s="48">
        <v>2886</v>
      </c>
      <c r="J83" s="60"/>
      <c r="K83" s="50">
        <v>1049.4926705462415</v>
      </c>
      <c r="L83" s="61">
        <f t="shared" si="10"/>
        <v>363.64957399384667</v>
      </c>
      <c r="M83" s="60"/>
      <c r="N83" s="50">
        <v>341.00013643699322</v>
      </c>
      <c r="O83" s="61">
        <f t="shared" si="11"/>
        <v>118.15666543208357</v>
      </c>
      <c r="P83" s="60">
        <v>6</v>
      </c>
      <c r="Q83" s="50">
        <v>708.49253410924825</v>
      </c>
      <c r="R83" s="61">
        <f t="shared" si="12"/>
        <v>245.49290856176307</v>
      </c>
      <c r="S83" s="60"/>
      <c r="T83" s="52">
        <v>4.2815232136124523E-2</v>
      </c>
      <c r="U83" s="52">
        <v>0</v>
      </c>
      <c r="V83" s="52">
        <v>0</v>
      </c>
      <c r="W83" s="52">
        <v>0.94152495008258064</v>
      </c>
      <c r="X83" s="52">
        <v>0</v>
      </c>
      <c r="Y83" s="52">
        <v>1.5659817781294862E-2</v>
      </c>
      <c r="Z83" s="62">
        <f t="shared" si="13"/>
        <v>0.32491902612288753</v>
      </c>
      <c r="AA83" s="52">
        <v>0</v>
      </c>
      <c r="AB83" s="52">
        <v>2.7946660051814854E-3</v>
      </c>
      <c r="AC83" s="52">
        <v>0.99720533399481848</v>
      </c>
      <c r="AD83" s="54">
        <f t="shared" si="14"/>
        <v>0.67508097387711252</v>
      </c>
      <c r="AE83" s="55"/>
    </row>
    <row r="84" spans="1:31" s="29" customFormat="1" ht="20.100000000000001" customHeight="1" x14ac:dyDescent="0.25">
      <c r="A84" s="21"/>
      <c r="B84" s="56">
        <v>775</v>
      </c>
      <c r="C84" s="152">
        <v>8</v>
      </c>
      <c r="D84" s="58" t="s">
        <v>131</v>
      </c>
      <c r="E84" s="48">
        <v>2098</v>
      </c>
      <c r="F84" s="48">
        <v>15</v>
      </c>
      <c r="G84" s="48">
        <v>863</v>
      </c>
      <c r="H84" s="48">
        <v>2828</v>
      </c>
      <c r="I84" s="48">
        <v>3188</v>
      </c>
      <c r="J84" s="60"/>
      <c r="K84" s="50">
        <v>1029.45</v>
      </c>
      <c r="L84" s="61">
        <f t="shared" si="10"/>
        <v>322.91405269761606</v>
      </c>
      <c r="M84" s="60"/>
      <c r="N84" s="50">
        <v>184.59</v>
      </c>
      <c r="O84" s="61">
        <f t="shared" si="11"/>
        <v>57.901505646173149</v>
      </c>
      <c r="P84" s="60"/>
      <c r="Q84" s="50">
        <v>844.86</v>
      </c>
      <c r="R84" s="61">
        <f t="shared" si="12"/>
        <v>265.01254705144294</v>
      </c>
      <c r="S84" s="60">
        <v>3</v>
      </c>
      <c r="T84" s="52">
        <v>8.4403272116582689E-2</v>
      </c>
      <c r="U84" s="52">
        <v>0</v>
      </c>
      <c r="V84" s="52">
        <v>0</v>
      </c>
      <c r="W84" s="52">
        <v>0.91559672788341728</v>
      </c>
      <c r="X84" s="52">
        <v>0</v>
      </c>
      <c r="Y84" s="52">
        <v>0</v>
      </c>
      <c r="Z84" s="62">
        <f t="shared" si="13"/>
        <v>0.17930933993880227</v>
      </c>
      <c r="AA84" s="52">
        <v>0</v>
      </c>
      <c r="AB84" s="52">
        <v>0</v>
      </c>
      <c r="AC84" s="52">
        <v>1</v>
      </c>
      <c r="AD84" s="54">
        <f t="shared" si="14"/>
        <v>0.82069066006119773</v>
      </c>
      <c r="AE84" s="55"/>
    </row>
    <row r="85" spans="1:31" s="29" customFormat="1" ht="20.100000000000001" customHeight="1" x14ac:dyDescent="0.25">
      <c r="A85" s="21"/>
      <c r="B85" s="56">
        <v>790</v>
      </c>
      <c r="C85" s="152">
        <v>8</v>
      </c>
      <c r="D85" s="58" t="s">
        <v>143</v>
      </c>
      <c r="E85" s="48">
        <v>220</v>
      </c>
      <c r="F85" s="48">
        <v>0</v>
      </c>
      <c r="G85" s="48">
        <v>0</v>
      </c>
      <c r="H85" s="48">
        <v>551</v>
      </c>
      <c r="I85" s="48">
        <v>551</v>
      </c>
      <c r="J85" s="60"/>
      <c r="K85" s="50">
        <v>139.81</v>
      </c>
      <c r="L85" s="61">
        <f t="shared" si="10"/>
        <v>253.73865698729583</v>
      </c>
      <c r="M85" s="60"/>
      <c r="N85" s="50">
        <v>19.66</v>
      </c>
      <c r="O85" s="61">
        <f t="shared" si="11"/>
        <v>35.68058076225045</v>
      </c>
      <c r="P85" s="60"/>
      <c r="Q85" s="50">
        <v>120.15</v>
      </c>
      <c r="R85" s="61">
        <f t="shared" si="12"/>
        <v>218.05807622504537</v>
      </c>
      <c r="S85" s="60">
        <v>3</v>
      </c>
      <c r="T85" s="52">
        <v>0.15462868769074262</v>
      </c>
      <c r="U85" s="52">
        <v>0</v>
      </c>
      <c r="V85" s="52">
        <v>0</v>
      </c>
      <c r="W85" s="52">
        <v>0.84537131230925744</v>
      </c>
      <c r="X85" s="52">
        <v>0</v>
      </c>
      <c r="Y85" s="52">
        <v>0</v>
      </c>
      <c r="Z85" s="62">
        <f t="shared" si="13"/>
        <v>0.14061941205922324</v>
      </c>
      <c r="AA85" s="52">
        <v>0</v>
      </c>
      <c r="AB85" s="52">
        <v>0</v>
      </c>
      <c r="AC85" s="52">
        <v>1</v>
      </c>
      <c r="AD85" s="54">
        <f t="shared" si="14"/>
        <v>0.85938058794077676</v>
      </c>
      <c r="AE85" s="55"/>
    </row>
    <row r="86" spans="1:31" s="29" customFormat="1" ht="20.100000000000001" customHeight="1" x14ac:dyDescent="0.25">
      <c r="A86" s="21"/>
      <c r="B86" s="56">
        <v>795</v>
      </c>
      <c r="C86" s="152">
        <v>8</v>
      </c>
      <c r="D86" s="58" t="s">
        <v>144</v>
      </c>
      <c r="E86" s="48">
        <v>1751</v>
      </c>
      <c r="F86" s="48">
        <v>715</v>
      </c>
      <c r="G86" s="48">
        <v>87</v>
      </c>
      <c r="H86" s="48">
        <v>4794</v>
      </c>
      <c r="I86" s="48">
        <v>4830</v>
      </c>
      <c r="J86" s="60"/>
      <c r="K86" s="50">
        <v>1761.84</v>
      </c>
      <c r="L86" s="61">
        <f t="shared" si="10"/>
        <v>364.77018633540371</v>
      </c>
      <c r="M86" s="60"/>
      <c r="N86" s="50">
        <v>640.23</v>
      </c>
      <c r="O86" s="61">
        <f t="shared" si="11"/>
        <v>132.55279503105589</v>
      </c>
      <c r="P86" s="60"/>
      <c r="Q86" s="50">
        <v>1121.6099999999999</v>
      </c>
      <c r="R86" s="61">
        <f t="shared" si="12"/>
        <v>232.21739130434781</v>
      </c>
      <c r="S86" s="60"/>
      <c r="T86" s="52">
        <v>4.1250800493572624E-2</v>
      </c>
      <c r="U86" s="52">
        <v>0</v>
      </c>
      <c r="V86" s="52">
        <v>0</v>
      </c>
      <c r="W86" s="52">
        <v>0.95874919950642745</v>
      </c>
      <c r="X86" s="52">
        <v>0</v>
      </c>
      <c r="Y86" s="52">
        <v>0</v>
      </c>
      <c r="Z86" s="62">
        <f t="shared" si="13"/>
        <v>0.36338714071652367</v>
      </c>
      <c r="AA86" s="52">
        <v>0</v>
      </c>
      <c r="AB86" s="52">
        <v>0</v>
      </c>
      <c r="AC86" s="52">
        <v>1</v>
      </c>
      <c r="AD86" s="54">
        <f t="shared" si="14"/>
        <v>0.63661285928347633</v>
      </c>
      <c r="AE86" s="55"/>
    </row>
    <row r="87" spans="1:31" s="29" customFormat="1" ht="20.100000000000001" customHeight="1" x14ac:dyDescent="0.25">
      <c r="A87" s="21"/>
      <c r="B87" s="56">
        <v>873</v>
      </c>
      <c r="C87" s="152">
        <v>8</v>
      </c>
      <c r="D87" s="58" t="s">
        <v>76</v>
      </c>
      <c r="E87" s="48">
        <v>2402</v>
      </c>
      <c r="F87" s="48">
        <v>51</v>
      </c>
      <c r="G87" s="48">
        <v>2</v>
      </c>
      <c r="H87" s="48">
        <v>5076</v>
      </c>
      <c r="I87" s="48">
        <v>5077</v>
      </c>
      <c r="J87" s="60"/>
      <c r="K87" s="50">
        <v>1298.83</v>
      </c>
      <c r="L87" s="61">
        <f t="shared" si="10"/>
        <v>255.82627535946426</v>
      </c>
      <c r="M87" s="60"/>
      <c r="N87" s="50">
        <v>206.79</v>
      </c>
      <c r="O87" s="61">
        <f t="shared" si="11"/>
        <v>40.730746503840848</v>
      </c>
      <c r="P87" s="60"/>
      <c r="Q87" s="50">
        <v>1092.04</v>
      </c>
      <c r="R87" s="61">
        <f t="shared" si="12"/>
        <v>215.0955288556234</v>
      </c>
      <c r="S87" s="60">
        <v>3</v>
      </c>
      <c r="T87" s="52">
        <v>0.13525799119880072</v>
      </c>
      <c r="U87" s="52">
        <v>0</v>
      </c>
      <c r="V87" s="52">
        <v>0</v>
      </c>
      <c r="W87" s="52">
        <v>0.86474200880119934</v>
      </c>
      <c r="X87" s="52">
        <v>0</v>
      </c>
      <c r="Y87" s="52">
        <v>0</v>
      </c>
      <c r="Z87" s="62">
        <f t="shared" si="13"/>
        <v>0.15921252203906594</v>
      </c>
      <c r="AA87" s="52">
        <v>0</v>
      </c>
      <c r="AB87" s="52">
        <v>0</v>
      </c>
      <c r="AC87" s="52">
        <v>1</v>
      </c>
      <c r="AD87" s="54">
        <f t="shared" si="14"/>
        <v>0.84078747796093412</v>
      </c>
      <c r="AE87" s="55"/>
    </row>
    <row r="88" spans="1:31" s="29" customFormat="1" ht="20.100000000000001" customHeight="1" x14ac:dyDescent="0.25">
      <c r="A88" s="21"/>
      <c r="B88" s="56">
        <v>100</v>
      </c>
      <c r="C88" s="152">
        <v>9</v>
      </c>
      <c r="D88" s="58" t="s">
        <v>77</v>
      </c>
      <c r="E88" s="48">
        <v>517</v>
      </c>
      <c r="F88" s="48">
        <v>28</v>
      </c>
      <c r="G88" s="48">
        <v>0</v>
      </c>
      <c r="H88" s="48">
        <v>2168</v>
      </c>
      <c r="I88" s="48">
        <v>2168</v>
      </c>
      <c r="J88" s="60"/>
      <c r="K88" s="50">
        <v>753.99</v>
      </c>
      <c r="L88" s="61">
        <f t="shared" si="10"/>
        <v>347.78136531365311</v>
      </c>
      <c r="M88" s="60"/>
      <c r="N88" s="50">
        <v>66.02</v>
      </c>
      <c r="O88" s="61">
        <f t="shared" si="11"/>
        <v>30.452029520295202</v>
      </c>
      <c r="P88" s="60"/>
      <c r="Q88" s="50">
        <v>687.97</v>
      </c>
      <c r="R88" s="61">
        <f t="shared" si="12"/>
        <v>317.32933579335793</v>
      </c>
      <c r="S88" s="60"/>
      <c r="T88" s="52">
        <v>0.1810057558315662</v>
      </c>
      <c r="U88" s="52">
        <v>0</v>
      </c>
      <c r="V88" s="52">
        <v>0</v>
      </c>
      <c r="W88" s="52">
        <v>0.81899424416843392</v>
      </c>
      <c r="X88" s="52">
        <v>0</v>
      </c>
      <c r="Y88" s="52">
        <v>0</v>
      </c>
      <c r="Z88" s="62">
        <f t="shared" si="13"/>
        <v>8.756084298200241E-2</v>
      </c>
      <c r="AA88" s="52">
        <v>0</v>
      </c>
      <c r="AB88" s="52">
        <v>0</v>
      </c>
      <c r="AC88" s="52">
        <v>1</v>
      </c>
      <c r="AD88" s="54">
        <f t="shared" si="14"/>
        <v>0.9124391570179976</v>
      </c>
      <c r="AE88" s="55"/>
    </row>
    <row r="89" spans="1:31" s="29" customFormat="1" ht="20.100000000000001" customHeight="1" x14ac:dyDescent="0.25">
      <c r="A89" s="21"/>
      <c r="B89" s="56">
        <v>173</v>
      </c>
      <c r="C89" s="152">
        <v>9</v>
      </c>
      <c r="D89" s="58" t="s">
        <v>30</v>
      </c>
      <c r="E89" s="48">
        <v>3325</v>
      </c>
      <c r="F89" s="48">
        <v>0</v>
      </c>
      <c r="G89" s="48">
        <v>2056</v>
      </c>
      <c r="H89" s="48">
        <v>2588</v>
      </c>
      <c r="I89" s="48">
        <v>3445</v>
      </c>
      <c r="J89" s="60"/>
      <c r="K89" s="50">
        <v>2069.2997570154193</v>
      </c>
      <c r="L89" s="61">
        <f t="shared" si="10"/>
        <v>600.66756372000566</v>
      </c>
      <c r="M89" s="60"/>
      <c r="N89" s="50">
        <v>361.63380561233561</v>
      </c>
      <c r="O89" s="61">
        <f t="shared" si="11"/>
        <v>104.97352847963298</v>
      </c>
      <c r="P89" s="60">
        <v>6</v>
      </c>
      <c r="Q89" s="50">
        <v>1707.6659514030839</v>
      </c>
      <c r="R89" s="61">
        <f t="shared" si="12"/>
        <v>495.69403524037273</v>
      </c>
      <c r="S89" s="60"/>
      <c r="T89" s="52">
        <v>3.9432154236394706E-2</v>
      </c>
      <c r="U89" s="52">
        <v>0</v>
      </c>
      <c r="V89" s="52">
        <v>3.05004671267485E-2</v>
      </c>
      <c r="W89" s="52">
        <v>0.88043153231544824</v>
      </c>
      <c r="X89" s="52">
        <v>2.3034350966982323E-2</v>
      </c>
      <c r="Y89" s="52">
        <v>2.6601495354426161E-2</v>
      </c>
      <c r="Z89" s="62">
        <f t="shared" si="13"/>
        <v>0.17476144013756867</v>
      </c>
      <c r="AA89" s="52">
        <v>0</v>
      </c>
      <c r="AB89" s="52">
        <v>6.1077519238644483E-3</v>
      </c>
      <c r="AC89" s="52">
        <v>0.99389224807613552</v>
      </c>
      <c r="AD89" s="54">
        <f t="shared" si="14"/>
        <v>0.82523855986243144</v>
      </c>
      <c r="AE89" s="55"/>
    </row>
    <row r="90" spans="1:31" s="29" customFormat="1" ht="20.100000000000001" customHeight="1" x14ac:dyDescent="0.25">
      <c r="A90" s="21"/>
      <c r="B90" s="56">
        <v>204</v>
      </c>
      <c r="C90" s="152">
        <v>9</v>
      </c>
      <c r="D90" s="58" t="s">
        <v>129</v>
      </c>
      <c r="E90" s="48">
        <v>6082</v>
      </c>
      <c r="F90" s="48">
        <v>26</v>
      </c>
      <c r="G90" s="48">
        <v>1042</v>
      </c>
      <c r="H90" s="48">
        <v>9804</v>
      </c>
      <c r="I90" s="48">
        <v>10238</v>
      </c>
      <c r="J90" s="60"/>
      <c r="K90" s="50">
        <v>3721.55</v>
      </c>
      <c r="L90" s="61">
        <f t="shared" si="10"/>
        <v>363.50361398710686</v>
      </c>
      <c r="M90" s="60"/>
      <c r="N90" s="50">
        <v>1304.71</v>
      </c>
      <c r="O90" s="61">
        <f t="shared" si="11"/>
        <v>127.43797616722016</v>
      </c>
      <c r="P90" s="60"/>
      <c r="Q90" s="50">
        <v>2416.84</v>
      </c>
      <c r="R90" s="61">
        <f t="shared" si="12"/>
        <v>236.06563781988669</v>
      </c>
      <c r="S90" s="60">
        <v>3</v>
      </c>
      <c r="T90" s="52">
        <v>4.1403836867963E-2</v>
      </c>
      <c r="U90" s="52">
        <v>0</v>
      </c>
      <c r="V90" s="52">
        <v>0.31149450835817921</v>
      </c>
      <c r="W90" s="52">
        <v>0.55217634570134355</v>
      </c>
      <c r="X90" s="52">
        <v>9.4925309072514188E-2</v>
      </c>
      <c r="Y90" s="52">
        <v>0</v>
      </c>
      <c r="Z90" s="62">
        <f t="shared" si="13"/>
        <v>0.35058241861589928</v>
      </c>
      <c r="AA90" s="52">
        <v>0</v>
      </c>
      <c r="AB90" s="52">
        <v>0</v>
      </c>
      <c r="AC90" s="52">
        <v>1</v>
      </c>
      <c r="AD90" s="54">
        <f t="shared" si="14"/>
        <v>0.64941758138410077</v>
      </c>
      <c r="AE90" s="55"/>
    </row>
    <row r="91" spans="1:31" s="29" customFormat="1" ht="20.100000000000001" customHeight="1" x14ac:dyDescent="0.25">
      <c r="A91" s="21"/>
      <c r="B91" s="56">
        <v>279</v>
      </c>
      <c r="C91" s="152">
        <v>9</v>
      </c>
      <c r="D91" s="58" t="s">
        <v>130</v>
      </c>
      <c r="E91" s="48">
        <v>2860</v>
      </c>
      <c r="F91" s="48">
        <v>22</v>
      </c>
      <c r="G91" s="48">
        <v>0</v>
      </c>
      <c r="H91" s="48">
        <v>5966</v>
      </c>
      <c r="I91" s="48">
        <v>5966</v>
      </c>
      <c r="J91" s="60"/>
      <c r="K91" s="50">
        <v>1730.94</v>
      </c>
      <c r="L91" s="61">
        <f t="shared" si="10"/>
        <v>290.13409319477034</v>
      </c>
      <c r="M91" s="60"/>
      <c r="N91" s="50">
        <v>282.32</v>
      </c>
      <c r="O91" s="61">
        <f t="shared" si="11"/>
        <v>47.321488434461948</v>
      </c>
      <c r="P91" s="60"/>
      <c r="Q91" s="50">
        <v>1448.62</v>
      </c>
      <c r="R91" s="61">
        <f t="shared" si="12"/>
        <v>242.8126047603084</v>
      </c>
      <c r="S91" s="60">
        <v>3</v>
      </c>
      <c r="T91" s="52">
        <v>0.11642816661943893</v>
      </c>
      <c r="U91" s="52">
        <v>0</v>
      </c>
      <c r="V91" s="52">
        <v>2.266931141966563E-2</v>
      </c>
      <c r="W91" s="52">
        <v>0.86090252196089545</v>
      </c>
      <c r="X91" s="52">
        <v>0</v>
      </c>
      <c r="Y91" s="52">
        <v>0</v>
      </c>
      <c r="Z91" s="62">
        <f t="shared" si="13"/>
        <v>0.16310212947878031</v>
      </c>
      <c r="AA91" s="52">
        <v>0</v>
      </c>
      <c r="AB91" s="52">
        <v>0</v>
      </c>
      <c r="AC91" s="52">
        <v>1</v>
      </c>
      <c r="AD91" s="54">
        <f t="shared" si="14"/>
        <v>0.83689787052121956</v>
      </c>
      <c r="AE91" s="55"/>
    </row>
    <row r="92" spans="1:31" s="29" customFormat="1" ht="20.100000000000001" customHeight="1" x14ac:dyDescent="0.25">
      <c r="A92" s="21"/>
      <c r="B92" s="56">
        <v>331</v>
      </c>
      <c r="C92" s="152">
        <v>9</v>
      </c>
      <c r="D92" s="58" t="s">
        <v>96</v>
      </c>
      <c r="E92" s="48">
        <v>3736</v>
      </c>
      <c r="F92" s="48">
        <v>8</v>
      </c>
      <c r="G92" s="48">
        <v>0</v>
      </c>
      <c r="H92" s="48">
        <v>6192</v>
      </c>
      <c r="I92" s="48">
        <v>6192</v>
      </c>
      <c r="J92" s="60"/>
      <c r="K92" s="50">
        <v>1884.5820276785062</v>
      </c>
      <c r="L92" s="61">
        <f t="shared" si="10"/>
        <v>304.35756260957788</v>
      </c>
      <c r="M92" s="60"/>
      <c r="N92" s="50">
        <v>596.44962214280486</v>
      </c>
      <c r="O92" s="61">
        <f t="shared" si="11"/>
        <v>96.325843369316033</v>
      </c>
      <c r="P92" s="60">
        <v>6</v>
      </c>
      <c r="Q92" s="50">
        <v>1288.1324055357011</v>
      </c>
      <c r="R92" s="61">
        <f t="shared" si="12"/>
        <v>208.03171924026182</v>
      </c>
      <c r="S92" s="60"/>
      <c r="T92" s="52">
        <v>5.7205166594658054E-2</v>
      </c>
      <c r="U92" s="52">
        <v>0</v>
      </c>
      <c r="V92" s="52">
        <v>2.3975201708781074E-2</v>
      </c>
      <c r="W92" s="52">
        <v>0.91881963169656089</v>
      </c>
      <c r="X92" s="52">
        <v>0</v>
      </c>
      <c r="Y92" s="52">
        <v>0</v>
      </c>
      <c r="Z92" s="62">
        <f t="shared" si="13"/>
        <v>0.31648907470349397</v>
      </c>
      <c r="AA92" s="52">
        <v>0</v>
      </c>
      <c r="AB92" s="52">
        <v>0</v>
      </c>
      <c r="AC92" s="52">
        <v>1</v>
      </c>
      <c r="AD92" s="54">
        <f t="shared" si="14"/>
        <v>0.68351092529650592</v>
      </c>
      <c r="AE92" s="55"/>
    </row>
    <row r="93" spans="1:31" s="29" customFormat="1" ht="20.100000000000001" customHeight="1" x14ac:dyDescent="0.25">
      <c r="A93" s="21"/>
      <c r="B93" s="56">
        <v>369</v>
      </c>
      <c r="C93" s="152">
        <v>9</v>
      </c>
      <c r="D93" s="58" t="s">
        <v>58</v>
      </c>
      <c r="E93" s="48">
        <v>4417</v>
      </c>
      <c r="F93" s="48">
        <v>68</v>
      </c>
      <c r="G93" s="48">
        <v>2874</v>
      </c>
      <c r="H93" s="48">
        <v>3343</v>
      </c>
      <c r="I93" s="48">
        <v>4541</v>
      </c>
      <c r="J93" s="60"/>
      <c r="K93" s="50">
        <v>1845.9</v>
      </c>
      <c r="L93" s="61">
        <f t="shared" si="10"/>
        <v>406.49636643911032</v>
      </c>
      <c r="M93" s="60"/>
      <c r="N93" s="50">
        <v>676.34</v>
      </c>
      <c r="O93" s="61">
        <f t="shared" si="11"/>
        <v>148.94076194670777</v>
      </c>
      <c r="P93" s="60"/>
      <c r="Q93" s="50">
        <v>1169.56</v>
      </c>
      <c r="R93" s="61">
        <f t="shared" si="12"/>
        <v>257.55560449240255</v>
      </c>
      <c r="S93" s="60"/>
      <c r="T93" s="52">
        <v>2.7234822722299438E-2</v>
      </c>
      <c r="U93" s="52">
        <v>0</v>
      </c>
      <c r="V93" s="52">
        <v>0.20699648105982196</v>
      </c>
      <c r="W93" s="52">
        <v>0.76576869621787846</v>
      </c>
      <c r="X93" s="52">
        <v>0</v>
      </c>
      <c r="Y93" s="52">
        <v>0</v>
      </c>
      <c r="Z93" s="62">
        <f t="shared" si="13"/>
        <v>0.36640121350018962</v>
      </c>
      <c r="AA93" s="52">
        <v>0</v>
      </c>
      <c r="AB93" s="52">
        <v>0</v>
      </c>
      <c r="AC93" s="52">
        <v>1</v>
      </c>
      <c r="AD93" s="54">
        <f t="shared" si="14"/>
        <v>0.63359878649981038</v>
      </c>
      <c r="AE93" s="55"/>
    </row>
    <row r="94" spans="1:31" s="29" customFormat="1" ht="20.100000000000001" customHeight="1" x14ac:dyDescent="0.25">
      <c r="A94" s="21"/>
      <c r="B94" s="56">
        <v>420</v>
      </c>
      <c r="C94" s="152">
        <v>9</v>
      </c>
      <c r="D94" s="58" t="s">
        <v>74</v>
      </c>
      <c r="E94" s="48">
        <v>5308</v>
      </c>
      <c r="F94" s="48">
        <v>0</v>
      </c>
      <c r="G94" s="48">
        <v>3102</v>
      </c>
      <c r="H94" s="48">
        <v>4404</v>
      </c>
      <c r="I94" s="48">
        <v>5697</v>
      </c>
      <c r="J94" s="60"/>
      <c r="K94" s="50">
        <v>3960.162598048687</v>
      </c>
      <c r="L94" s="61">
        <f t="shared" si="10"/>
        <v>695.13122661904288</v>
      </c>
      <c r="M94" s="60"/>
      <c r="N94" s="50">
        <v>1785.2212144418461</v>
      </c>
      <c r="O94" s="61">
        <f t="shared" si="11"/>
        <v>313.36163146249714</v>
      </c>
      <c r="P94" s="60" t="s">
        <v>134</v>
      </c>
      <c r="Q94" s="50">
        <v>2174.9413836068406</v>
      </c>
      <c r="R94" s="61">
        <f t="shared" si="12"/>
        <v>381.76959515654568</v>
      </c>
      <c r="S94" s="60">
        <v>2</v>
      </c>
      <c r="T94" s="52">
        <v>1.3594953837464943E-2</v>
      </c>
      <c r="U94" s="52">
        <v>1.019481499142406E-3</v>
      </c>
      <c r="V94" s="52">
        <v>0.27733817859362453</v>
      </c>
      <c r="W94" s="52">
        <v>0.45489707147946495</v>
      </c>
      <c r="X94" s="52">
        <v>0.25315031459030307</v>
      </c>
      <c r="Y94" s="52">
        <v>0</v>
      </c>
      <c r="Z94" s="62">
        <f t="shared" si="13"/>
        <v>0.45079492829953199</v>
      </c>
      <c r="AA94" s="52">
        <v>0</v>
      </c>
      <c r="AB94" s="52">
        <v>7.1128353695422983E-3</v>
      </c>
      <c r="AC94" s="52">
        <v>0.99288716463045779</v>
      </c>
      <c r="AD94" s="54">
        <f t="shared" si="14"/>
        <v>0.54920507170046795</v>
      </c>
      <c r="AE94" s="55"/>
    </row>
    <row r="95" spans="1:31" s="29" customFormat="1" ht="20.100000000000001" customHeight="1" x14ac:dyDescent="0.25">
      <c r="A95" s="21"/>
      <c r="B95" s="56">
        <v>522</v>
      </c>
      <c r="C95" s="152">
        <v>9</v>
      </c>
      <c r="D95" s="58" t="s">
        <v>28</v>
      </c>
      <c r="E95" s="48">
        <v>1412</v>
      </c>
      <c r="F95" s="48">
        <v>0</v>
      </c>
      <c r="G95" s="48">
        <v>186</v>
      </c>
      <c r="H95" s="48">
        <v>2578</v>
      </c>
      <c r="I95" s="48">
        <v>2656</v>
      </c>
      <c r="J95" s="60"/>
      <c r="K95" s="50">
        <v>928.81</v>
      </c>
      <c r="L95" s="61">
        <f t="shared" si="10"/>
        <v>349.70256024096386</v>
      </c>
      <c r="M95" s="60"/>
      <c r="N95" s="50">
        <v>154.53</v>
      </c>
      <c r="O95" s="61">
        <f t="shared" si="11"/>
        <v>58.181475903614455</v>
      </c>
      <c r="P95" s="60"/>
      <c r="Q95" s="50">
        <v>774.28</v>
      </c>
      <c r="R95" s="61">
        <f t="shared" si="12"/>
        <v>291.52108433734941</v>
      </c>
      <c r="S95" s="60"/>
      <c r="T95" s="52">
        <v>9.1891542095385997E-2</v>
      </c>
      <c r="U95" s="52">
        <v>0</v>
      </c>
      <c r="V95" s="52">
        <v>1.2942470717660001E-3</v>
      </c>
      <c r="W95" s="52">
        <v>0.89820746780560412</v>
      </c>
      <c r="X95" s="52">
        <v>0</v>
      </c>
      <c r="Y95" s="52">
        <v>8.6067430272439016E-3</v>
      </c>
      <c r="Z95" s="62">
        <f t="shared" si="13"/>
        <v>0.16637417771126498</v>
      </c>
      <c r="AA95" s="52">
        <v>0</v>
      </c>
      <c r="AB95" s="52">
        <v>0</v>
      </c>
      <c r="AC95" s="52">
        <v>1</v>
      </c>
      <c r="AD95" s="54">
        <f t="shared" si="14"/>
        <v>0.83362582228873505</v>
      </c>
      <c r="AE95" s="55"/>
    </row>
    <row r="96" spans="1:31" s="29" customFormat="1" ht="20.100000000000001" customHeight="1" x14ac:dyDescent="0.25">
      <c r="A96" s="21"/>
      <c r="B96" s="56">
        <v>523</v>
      </c>
      <c r="C96" s="152">
        <v>9</v>
      </c>
      <c r="D96" s="58" t="s">
        <v>67</v>
      </c>
      <c r="E96" s="48">
        <v>6092</v>
      </c>
      <c r="F96" s="48">
        <v>6</v>
      </c>
      <c r="G96" s="48">
        <v>3259</v>
      </c>
      <c r="H96" s="48">
        <v>6094</v>
      </c>
      <c r="I96" s="48">
        <v>7452</v>
      </c>
      <c r="J96" s="60"/>
      <c r="K96" s="50">
        <v>5961.69</v>
      </c>
      <c r="L96" s="61">
        <f t="shared" si="10"/>
        <v>800.01207729468604</v>
      </c>
      <c r="M96" s="60"/>
      <c r="N96" s="50">
        <v>1237.3900000000001</v>
      </c>
      <c r="O96" s="61">
        <f t="shared" si="11"/>
        <v>166.0480407944176</v>
      </c>
      <c r="P96" s="60"/>
      <c r="Q96" s="50">
        <v>4724.3</v>
      </c>
      <c r="R96" s="61">
        <f t="shared" si="12"/>
        <v>633.96403650026843</v>
      </c>
      <c r="S96" s="60"/>
      <c r="T96" s="52">
        <v>2.7137765781200751E-2</v>
      </c>
      <c r="U96" s="52">
        <v>0</v>
      </c>
      <c r="V96" s="52">
        <v>0.15526228594056846</v>
      </c>
      <c r="W96" s="52">
        <v>0.72993154947106409</v>
      </c>
      <c r="X96" s="52">
        <v>8.7668398807166689E-2</v>
      </c>
      <c r="Y96" s="52">
        <v>0</v>
      </c>
      <c r="Z96" s="62">
        <f t="shared" si="13"/>
        <v>0.20755691758544981</v>
      </c>
      <c r="AA96" s="52">
        <v>0</v>
      </c>
      <c r="AB96" s="52">
        <v>7.1354486378934446E-3</v>
      </c>
      <c r="AC96" s="52">
        <v>0.9928645513621065</v>
      </c>
      <c r="AD96" s="54">
        <f t="shared" si="14"/>
        <v>0.7924430824145503</v>
      </c>
      <c r="AE96" s="55"/>
    </row>
    <row r="97" spans="1:31" s="29" customFormat="1" ht="20.100000000000001" customHeight="1" x14ac:dyDescent="0.25">
      <c r="A97" s="21"/>
      <c r="B97" s="56">
        <v>552</v>
      </c>
      <c r="C97" s="152">
        <v>9</v>
      </c>
      <c r="D97" s="58" t="s">
        <v>60</v>
      </c>
      <c r="E97" s="48">
        <v>1661</v>
      </c>
      <c r="F97" s="48">
        <v>28</v>
      </c>
      <c r="G97" s="48">
        <v>626</v>
      </c>
      <c r="H97" s="48">
        <v>2420</v>
      </c>
      <c r="I97" s="48">
        <v>2681</v>
      </c>
      <c r="J97" s="60"/>
      <c r="K97" s="50">
        <v>942.02</v>
      </c>
      <c r="L97" s="61">
        <f t="shared" si="10"/>
        <v>351.36889220440133</v>
      </c>
      <c r="M97" s="60"/>
      <c r="N97" s="50">
        <v>270.54000000000002</v>
      </c>
      <c r="O97" s="61">
        <f t="shared" si="11"/>
        <v>100.91010816859381</v>
      </c>
      <c r="P97" s="60"/>
      <c r="Q97" s="50">
        <v>671.48</v>
      </c>
      <c r="R97" s="61">
        <f t="shared" si="12"/>
        <v>250.45878403580753</v>
      </c>
      <c r="S97" s="60"/>
      <c r="T97" s="52">
        <v>4.9271826716936494E-2</v>
      </c>
      <c r="U97" s="52">
        <v>1.8481555407703111E-3</v>
      </c>
      <c r="V97" s="52">
        <v>4.879130627633621E-2</v>
      </c>
      <c r="W97" s="52">
        <v>0.82043320765875649</v>
      </c>
      <c r="X97" s="52">
        <v>4.4725364086641524E-2</v>
      </c>
      <c r="Y97" s="52">
        <v>3.4930139720558875E-2</v>
      </c>
      <c r="Z97" s="62">
        <f t="shared" si="13"/>
        <v>0.28719135474830687</v>
      </c>
      <c r="AA97" s="52">
        <v>0</v>
      </c>
      <c r="AB97" s="52">
        <v>7.1483886340620718E-4</v>
      </c>
      <c r="AC97" s="52">
        <v>0.99928516113659371</v>
      </c>
      <c r="AD97" s="54">
        <f t="shared" si="14"/>
        <v>0.71280864525169318</v>
      </c>
      <c r="AE97" s="55"/>
    </row>
    <row r="98" spans="1:31" s="29" customFormat="1" ht="20.100000000000001" customHeight="1" x14ac:dyDescent="0.25">
      <c r="A98" s="21"/>
      <c r="B98" s="56">
        <v>629</v>
      </c>
      <c r="C98" s="152">
        <v>9</v>
      </c>
      <c r="D98" s="58" t="s">
        <v>39</v>
      </c>
      <c r="E98" s="48">
        <v>4178</v>
      </c>
      <c r="F98" s="48">
        <v>12</v>
      </c>
      <c r="G98" s="48">
        <v>2097</v>
      </c>
      <c r="H98" s="48">
        <v>3685</v>
      </c>
      <c r="I98" s="48">
        <v>4559</v>
      </c>
      <c r="J98" s="60"/>
      <c r="K98" s="50">
        <v>1028.53</v>
      </c>
      <c r="L98" s="61">
        <f t="shared" si="10"/>
        <v>225.60429918841851</v>
      </c>
      <c r="M98" s="60"/>
      <c r="N98" s="50">
        <v>310.33</v>
      </c>
      <c r="O98" s="61">
        <f t="shared" si="11"/>
        <v>68.069752138626896</v>
      </c>
      <c r="P98" s="60"/>
      <c r="Q98" s="50">
        <v>718.2</v>
      </c>
      <c r="R98" s="61">
        <f t="shared" si="12"/>
        <v>157.53454704979163</v>
      </c>
      <c r="S98" s="60"/>
      <c r="T98" s="52">
        <v>6.5414236457964112E-2</v>
      </c>
      <c r="U98" s="52">
        <v>0</v>
      </c>
      <c r="V98" s="52">
        <v>0</v>
      </c>
      <c r="W98" s="52">
        <v>0.93458576354203582</v>
      </c>
      <c r="X98" s="52">
        <v>0</v>
      </c>
      <c r="Y98" s="52">
        <v>0</v>
      </c>
      <c r="Z98" s="62">
        <f t="shared" si="13"/>
        <v>0.3017218749088505</v>
      </c>
      <c r="AA98" s="52">
        <v>0</v>
      </c>
      <c r="AB98" s="52">
        <v>0</v>
      </c>
      <c r="AC98" s="52">
        <v>1</v>
      </c>
      <c r="AD98" s="54">
        <f t="shared" si="14"/>
        <v>0.69827812509114962</v>
      </c>
      <c r="AE98" s="55"/>
    </row>
    <row r="99" spans="1:31" s="29" customFormat="1" ht="20.100000000000001" customHeight="1" x14ac:dyDescent="0.25">
      <c r="A99" s="21"/>
      <c r="B99" s="56">
        <v>630</v>
      </c>
      <c r="C99" s="152">
        <v>9</v>
      </c>
      <c r="D99" s="58" t="s">
        <v>72</v>
      </c>
      <c r="E99" s="48">
        <v>3607</v>
      </c>
      <c r="F99" s="48">
        <v>0</v>
      </c>
      <c r="G99" s="48">
        <v>2625</v>
      </c>
      <c r="H99" s="48">
        <v>2285</v>
      </c>
      <c r="I99" s="48">
        <v>3379</v>
      </c>
      <c r="J99" s="60"/>
      <c r="K99" s="50">
        <v>690.87926397324952</v>
      </c>
      <c r="L99" s="61">
        <f t="shared" si="10"/>
        <v>204.46264101013597</v>
      </c>
      <c r="M99" s="60"/>
      <c r="N99" s="50">
        <v>251.91341117859957</v>
      </c>
      <c r="O99" s="61">
        <f t="shared" si="11"/>
        <v>74.552652020893632</v>
      </c>
      <c r="P99" s="60">
        <v>6</v>
      </c>
      <c r="Q99" s="50">
        <v>438.96585279464989</v>
      </c>
      <c r="R99" s="61">
        <f t="shared" si="12"/>
        <v>129.90998898924235</v>
      </c>
      <c r="S99" s="60">
        <v>2</v>
      </c>
      <c r="T99" s="52">
        <v>4.9977490047459369E-2</v>
      </c>
      <c r="U99" s="52">
        <v>0</v>
      </c>
      <c r="V99" s="52">
        <v>6.3116925476934385E-2</v>
      </c>
      <c r="W99" s="52">
        <v>0.88690558447560619</v>
      </c>
      <c r="X99" s="52">
        <v>0</v>
      </c>
      <c r="Y99" s="52">
        <v>0</v>
      </c>
      <c r="Z99" s="62">
        <f t="shared" si="13"/>
        <v>0.3646272573442782</v>
      </c>
      <c r="AA99" s="52">
        <v>0</v>
      </c>
      <c r="AB99" s="52">
        <v>2.4056540919459659E-2</v>
      </c>
      <c r="AC99" s="52">
        <v>0.97594345908054037</v>
      </c>
      <c r="AD99" s="54">
        <f t="shared" si="14"/>
        <v>0.63537274265572175</v>
      </c>
      <c r="AE99" s="55"/>
    </row>
    <row r="100" spans="1:31" s="29" customFormat="1" ht="20.100000000000001" customHeight="1" x14ac:dyDescent="0.25">
      <c r="A100" s="21"/>
      <c r="B100" s="56">
        <v>830</v>
      </c>
      <c r="C100" s="152">
        <v>9</v>
      </c>
      <c r="D100" s="58" t="s">
        <v>64</v>
      </c>
      <c r="E100" s="48">
        <v>563</v>
      </c>
      <c r="F100" s="48">
        <v>0</v>
      </c>
      <c r="G100" s="48">
        <v>383</v>
      </c>
      <c r="H100" s="48">
        <v>1421</v>
      </c>
      <c r="I100" s="48">
        <v>1581</v>
      </c>
      <c r="J100" s="60"/>
      <c r="K100" s="50">
        <v>231.97</v>
      </c>
      <c r="L100" s="61">
        <f t="shared" si="10"/>
        <v>146.7235926628716</v>
      </c>
      <c r="M100" s="60"/>
      <c r="N100" s="50">
        <v>47</v>
      </c>
      <c r="O100" s="61">
        <f t="shared" si="11"/>
        <v>29.728020240354205</v>
      </c>
      <c r="P100" s="60"/>
      <c r="Q100" s="50">
        <v>184.97</v>
      </c>
      <c r="R100" s="61">
        <f t="shared" si="12"/>
        <v>116.9955724225174</v>
      </c>
      <c r="S100" s="60">
        <v>2</v>
      </c>
      <c r="T100" s="52">
        <v>0.16659574468085106</v>
      </c>
      <c r="U100" s="52">
        <v>0</v>
      </c>
      <c r="V100" s="52">
        <v>0</v>
      </c>
      <c r="W100" s="52">
        <v>0.83340425531914897</v>
      </c>
      <c r="X100" s="52">
        <v>0</v>
      </c>
      <c r="Y100" s="52">
        <v>0</v>
      </c>
      <c r="Z100" s="62">
        <f t="shared" si="13"/>
        <v>0.20261240677673836</v>
      </c>
      <c r="AA100" s="52">
        <v>0</v>
      </c>
      <c r="AB100" s="52">
        <v>0</v>
      </c>
      <c r="AC100" s="52">
        <v>1</v>
      </c>
      <c r="AD100" s="54">
        <f t="shared" si="14"/>
        <v>0.79738759322326158</v>
      </c>
      <c r="AE100" s="55"/>
    </row>
    <row r="101" spans="1:31" s="29" customFormat="1" ht="20.100000000000001" customHeight="1" x14ac:dyDescent="0.25">
      <c r="A101" s="21"/>
      <c r="B101" s="56">
        <v>952</v>
      </c>
      <c r="C101" s="152">
        <v>9</v>
      </c>
      <c r="D101" s="58" t="s">
        <v>132</v>
      </c>
      <c r="E101" s="48">
        <v>791</v>
      </c>
      <c r="F101" s="48">
        <v>0</v>
      </c>
      <c r="G101" s="48">
        <v>479</v>
      </c>
      <c r="H101" s="48">
        <v>670</v>
      </c>
      <c r="I101" s="48">
        <v>870</v>
      </c>
      <c r="J101" s="60"/>
      <c r="K101" s="50">
        <v>241.56119574940249</v>
      </c>
      <c r="L101" s="61">
        <f t="shared" si="10"/>
        <v>277.65654683839364</v>
      </c>
      <c r="M101" s="60"/>
      <c r="N101" s="50">
        <v>107.438956599522</v>
      </c>
      <c r="O101" s="61">
        <f t="shared" si="11"/>
        <v>123.49305356266898</v>
      </c>
      <c r="P101" s="60">
        <v>6</v>
      </c>
      <c r="Q101" s="50">
        <v>134.1222391498805</v>
      </c>
      <c r="R101" s="61">
        <f t="shared" si="12"/>
        <v>154.16349327572473</v>
      </c>
      <c r="S101" s="60"/>
      <c r="T101" s="52">
        <v>3.4345084099750248E-2</v>
      </c>
      <c r="U101" s="52">
        <v>4.970264203053288E-2</v>
      </c>
      <c r="V101" s="52">
        <v>8.3768497804268902E-3</v>
      </c>
      <c r="W101" s="52">
        <v>0.90757542408928993</v>
      </c>
      <c r="X101" s="52">
        <v>0</v>
      </c>
      <c r="Y101" s="52">
        <v>0</v>
      </c>
      <c r="Z101" s="62">
        <f t="shared" si="13"/>
        <v>0.44476910402025016</v>
      </c>
      <c r="AA101" s="52">
        <v>0</v>
      </c>
      <c r="AB101" s="52">
        <v>0</v>
      </c>
      <c r="AC101" s="52">
        <v>1</v>
      </c>
      <c r="AD101" s="54">
        <f t="shared" si="14"/>
        <v>0.55523089597974995</v>
      </c>
      <c r="AE101" s="55"/>
    </row>
    <row r="102" spans="1:31" s="29" customFormat="1" ht="20.100000000000001" customHeight="1" x14ac:dyDescent="0.25">
      <c r="A102" s="21"/>
      <c r="B102" s="56">
        <v>982</v>
      </c>
      <c r="C102" s="152">
        <v>9</v>
      </c>
      <c r="D102" s="58" t="s">
        <v>146</v>
      </c>
      <c r="E102" s="48">
        <v>683</v>
      </c>
      <c r="F102" s="48">
        <v>24</v>
      </c>
      <c r="G102" s="48">
        <v>47</v>
      </c>
      <c r="H102" s="48">
        <v>2395</v>
      </c>
      <c r="I102" s="48">
        <v>2415</v>
      </c>
      <c r="J102" s="60"/>
      <c r="K102" s="50">
        <v>610.02</v>
      </c>
      <c r="L102" s="61">
        <f t="shared" si="10"/>
        <v>252.59627329192546</v>
      </c>
      <c r="M102" s="60"/>
      <c r="N102" s="50">
        <v>66.319999999999993</v>
      </c>
      <c r="O102" s="61">
        <f t="shared" si="11"/>
        <v>27.461697722567287</v>
      </c>
      <c r="P102" s="60"/>
      <c r="Q102" s="50">
        <v>543.70000000000005</v>
      </c>
      <c r="R102" s="61">
        <f t="shared" si="12"/>
        <v>225.13457556935819</v>
      </c>
      <c r="S102" s="60">
        <v>3</v>
      </c>
      <c r="T102" s="52">
        <v>0.19903498190591074</v>
      </c>
      <c r="U102" s="52">
        <v>0</v>
      </c>
      <c r="V102" s="52">
        <v>0</v>
      </c>
      <c r="W102" s="52">
        <v>0.80096501809408926</v>
      </c>
      <c r="X102" s="52">
        <v>0</v>
      </c>
      <c r="Y102" s="52">
        <v>0</v>
      </c>
      <c r="Z102" s="62">
        <f t="shared" si="13"/>
        <v>0.10871774695911608</v>
      </c>
      <c r="AA102" s="52">
        <v>0</v>
      </c>
      <c r="AB102" s="52">
        <v>0</v>
      </c>
      <c r="AC102" s="52">
        <v>1</v>
      </c>
      <c r="AD102" s="54">
        <f t="shared" si="14"/>
        <v>0.89128225304088404</v>
      </c>
      <c r="AE102" s="55"/>
    </row>
    <row r="103" spans="1:31" ht="18" thickBot="1" x14ac:dyDescent="0.3">
      <c r="B103" s="68"/>
    </row>
    <row r="104" spans="1:31" s="4" customFormat="1" ht="18" thickBot="1" x14ac:dyDescent="0.3">
      <c r="B104" s="70"/>
      <c r="C104" s="71"/>
      <c r="D104" s="72" t="s">
        <v>106</v>
      </c>
      <c r="E104" s="73">
        <f>SUM(E7:E102)</f>
        <v>3947695</v>
      </c>
      <c r="F104" s="73">
        <f>SUM(F7:F102)</f>
        <v>1546987</v>
      </c>
      <c r="G104" s="73">
        <f>SUM(G7:G102)</f>
        <v>113424</v>
      </c>
      <c r="H104" s="73">
        <f>SUM(H7:H102)</f>
        <v>13770284</v>
      </c>
      <c r="I104" s="73">
        <f>SUM(I7:I102)</f>
        <v>13817550</v>
      </c>
      <c r="J104" s="74"/>
      <c r="K104" s="73">
        <f>SUM(K7:K102)</f>
        <v>4990614.1372557664</v>
      </c>
      <c r="L104" s="75">
        <f>K104*1000/I104</f>
        <v>361.1793796480394</v>
      </c>
      <c r="M104" s="76"/>
      <c r="N104" s="73">
        <f>SUM(N7:N102)</f>
        <v>2449955.7152041197</v>
      </c>
      <c r="O104" s="75">
        <f t="shared" ref="O104" si="15">N104*1000/I104</f>
        <v>177.30753391188159</v>
      </c>
      <c r="P104" s="77"/>
      <c r="Q104" s="73">
        <f>SUM(Q7:Q102)</f>
        <v>2540658.4220516463</v>
      </c>
      <c r="R104" s="75">
        <f t="shared" ref="R104" si="16">Q104*1000/I104</f>
        <v>183.87184573615772</v>
      </c>
      <c r="S104" s="78"/>
      <c r="T104" s="79">
        <v>3.1075824039270325E-2</v>
      </c>
      <c r="U104" s="79">
        <v>5.0092711259387161E-3</v>
      </c>
      <c r="V104" s="79">
        <v>8.9419571407174922E-2</v>
      </c>
      <c r="W104" s="79">
        <v>0.42940378108555222</v>
      </c>
      <c r="X104" s="79">
        <v>0.43834119563190799</v>
      </c>
      <c r="Y104" s="79">
        <v>6.7503567101561794E-3</v>
      </c>
      <c r="Z104" s="80">
        <f>N104/K104</f>
        <v>0.49091267083038775</v>
      </c>
      <c r="AA104" s="79">
        <v>5.4589566255626013E-2</v>
      </c>
      <c r="AB104" s="79">
        <v>1.2706543741658187E-3</v>
      </c>
      <c r="AC104" s="79">
        <v>0.94413977937020843</v>
      </c>
      <c r="AD104" s="81">
        <f>Q104/K104</f>
        <v>0.50908732916961219</v>
      </c>
    </row>
    <row r="105" spans="1:31" x14ac:dyDescent="0.25">
      <c r="B105" s="68"/>
      <c r="D105" s="82"/>
      <c r="G105" s="83"/>
      <c r="H105" s="83"/>
      <c r="L105" s="21"/>
      <c r="M105" s="21"/>
      <c r="N105" s="21"/>
      <c r="O105" s="21"/>
      <c r="P105" s="84"/>
      <c r="Q105" s="21"/>
      <c r="W105" s="17"/>
    </row>
    <row r="106" spans="1:31" x14ac:dyDescent="0.25">
      <c r="D106" s="86" t="s">
        <v>107</v>
      </c>
      <c r="E106" s="83"/>
      <c r="F106" s="87">
        <f>F104+E104</f>
        <v>5494682</v>
      </c>
      <c r="G106" s="87"/>
      <c r="H106" s="83"/>
      <c r="I106" s="83"/>
      <c r="J106" s="83"/>
      <c r="K106" s="88"/>
      <c r="L106" s="88"/>
    </row>
    <row r="107" spans="1:31" ht="46.5" customHeight="1" x14ac:dyDescent="0.25">
      <c r="D107" s="164" t="s">
        <v>108</v>
      </c>
      <c r="E107" s="164"/>
      <c r="F107" s="164"/>
      <c r="G107" s="164"/>
      <c r="H107" s="164"/>
      <c r="I107" s="164"/>
      <c r="J107" s="164"/>
      <c r="K107" s="164"/>
      <c r="L107" s="164"/>
    </row>
    <row r="108" spans="1:31" ht="32.65" customHeight="1" x14ac:dyDescent="0.25">
      <c r="D108" s="164" t="s">
        <v>109</v>
      </c>
      <c r="E108" s="164"/>
      <c r="F108" s="164"/>
      <c r="G108" s="164"/>
      <c r="H108" s="164"/>
      <c r="I108" s="164"/>
      <c r="J108" s="164"/>
      <c r="K108" s="164"/>
      <c r="L108" s="164"/>
    </row>
    <row r="109" spans="1:31" ht="19.899999999999999" customHeight="1" x14ac:dyDescent="0.25">
      <c r="D109" s="164" t="s">
        <v>110</v>
      </c>
      <c r="E109" s="164"/>
      <c r="F109" s="164"/>
      <c r="G109" s="164"/>
      <c r="H109" s="164"/>
      <c r="I109" s="164"/>
      <c r="J109" s="164"/>
      <c r="K109" s="164"/>
      <c r="L109" s="164"/>
    </row>
    <row r="110" spans="1:31" x14ac:dyDescent="0.25">
      <c r="D110" s="164" t="s">
        <v>111</v>
      </c>
      <c r="E110" s="164"/>
      <c r="F110" s="164"/>
      <c r="G110" s="164"/>
      <c r="H110" s="164"/>
      <c r="I110" s="164"/>
      <c r="J110" s="164"/>
      <c r="K110" s="164"/>
      <c r="L110" s="164"/>
    </row>
    <row r="111" spans="1:31" ht="34.5" customHeight="1" x14ac:dyDescent="0.25">
      <c r="D111" s="164" t="s">
        <v>112</v>
      </c>
      <c r="E111" s="164"/>
      <c r="F111" s="164"/>
      <c r="G111" s="164"/>
      <c r="H111" s="164"/>
      <c r="I111" s="164"/>
      <c r="J111" s="164"/>
      <c r="K111" s="164"/>
      <c r="L111" s="164"/>
    </row>
    <row r="112" spans="1:31" ht="42" customHeight="1" x14ac:dyDescent="0.25">
      <c r="D112" s="164" t="s">
        <v>113</v>
      </c>
      <c r="E112" s="164"/>
      <c r="F112" s="164"/>
      <c r="G112" s="164"/>
      <c r="H112" s="164"/>
      <c r="I112" s="164"/>
      <c r="J112" s="164"/>
      <c r="K112" s="164"/>
      <c r="L112" s="164"/>
    </row>
    <row r="113" spans="4:12" x14ac:dyDescent="0.25">
      <c r="D113" s="89"/>
      <c r="E113" s="89"/>
      <c r="F113" s="89"/>
      <c r="G113" s="89"/>
      <c r="H113" s="89"/>
      <c r="I113" s="89"/>
      <c r="J113" s="89"/>
      <c r="K113" s="89"/>
      <c r="L113" s="89"/>
    </row>
    <row r="114" spans="4:12" x14ac:dyDescent="0.25">
      <c r="G114" s="83" t="s">
        <v>114</v>
      </c>
      <c r="H114" s="83"/>
      <c r="K114" s="21"/>
      <c r="L114" s="21"/>
    </row>
    <row r="115" spans="4:12" x14ac:dyDescent="0.25">
      <c r="D115" s="90" t="s">
        <v>115</v>
      </c>
      <c r="K115" s="21"/>
      <c r="L115" s="21"/>
    </row>
    <row r="116" spans="4:12" ht="33" customHeight="1" x14ac:dyDescent="0.25">
      <c r="D116" s="182" t="s">
        <v>116</v>
      </c>
      <c r="E116" s="182"/>
      <c r="F116" s="182"/>
      <c r="G116" s="182"/>
      <c r="H116" s="182"/>
      <c r="I116" s="182"/>
      <c r="J116" s="182"/>
      <c r="K116" s="182"/>
      <c r="L116" s="182"/>
    </row>
    <row r="117" spans="4:12" x14ac:dyDescent="0.25">
      <c r="D117" s="181" t="s">
        <v>117</v>
      </c>
      <c r="E117" s="181"/>
      <c r="F117" s="181"/>
      <c r="G117" s="181"/>
      <c r="H117" s="181"/>
      <c r="I117" s="181"/>
      <c r="J117" s="181"/>
      <c r="K117" s="181"/>
      <c r="L117" s="181"/>
    </row>
  </sheetData>
  <autoFilter ref="B6:AD6" xr:uid="{5D021535-0AB1-44EB-A247-AFB087E66087}">
    <sortState xmlns:xlrd2="http://schemas.microsoft.com/office/spreadsheetml/2017/richdata2" ref="B7:AD102">
      <sortCondition ref="C6"/>
    </sortState>
  </autoFilter>
  <mergeCells count="25">
    <mergeCell ref="D117:L117"/>
    <mergeCell ref="D108:L108"/>
    <mergeCell ref="D109:L109"/>
    <mergeCell ref="D110:L110"/>
    <mergeCell ref="D111:L111"/>
    <mergeCell ref="D112:L112"/>
    <mergeCell ref="D116:L116"/>
    <mergeCell ref="P4:P5"/>
    <mergeCell ref="Q4:R5"/>
    <mergeCell ref="S4:S5"/>
    <mergeCell ref="T4:Z4"/>
    <mergeCell ref="AA4:AD4"/>
    <mergeCell ref="D107:L107"/>
    <mergeCell ref="G4:G5"/>
    <mergeCell ref="H4:H5"/>
    <mergeCell ref="I4:I5"/>
    <mergeCell ref="J4:J5"/>
    <mergeCell ref="K4:L5"/>
    <mergeCell ref="N4:O5"/>
    <mergeCell ref="A1:E1"/>
    <mergeCell ref="B4:B5"/>
    <mergeCell ref="C4:C5"/>
    <mergeCell ref="D4:D5"/>
    <mergeCell ref="E4:E5"/>
    <mergeCell ref="F4:F5"/>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3AB2DD-249F-4D92-B590-588C25AD0D62}">
  <dimension ref="A1:AE117"/>
  <sheetViews>
    <sheetView zoomScale="80" zoomScaleNormal="80" workbookViewId="0">
      <selection sqref="A1:E1"/>
    </sheetView>
  </sheetViews>
  <sheetFormatPr defaultColWidth="9.28515625" defaultRowHeight="17.25" x14ac:dyDescent="0.25"/>
  <cols>
    <col min="1" max="1" width="1.28515625" style="21" customWidth="1"/>
    <col min="2" max="2" width="9" style="85" customWidth="1"/>
    <col min="3" max="3" width="9.7109375" style="69" customWidth="1"/>
    <col min="4" max="4" width="53.28515625" style="21" customWidth="1"/>
    <col min="5" max="5" width="12.28515625" style="21" customWidth="1"/>
    <col min="6" max="6" width="11.42578125" style="21" customWidth="1"/>
    <col min="7" max="7" width="12" style="21" customWidth="1"/>
    <col min="8" max="8" width="14.7109375" style="21" customWidth="1"/>
    <col min="9" max="9" width="12.7109375" style="21" customWidth="1"/>
    <col min="10" max="10" width="3" style="21" customWidth="1"/>
    <col min="11" max="11" width="12.7109375" style="22" customWidth="1"/>
    <col min="12" max="12" width="7.42578125" style="22" customWidth="1"/>
    <col min="13" max="13" width="3" style="23" customWidth="1"/>
    <col min="14" max="14" width="12.7109375" style="22" customWidth="1"/>
    <col min="15" max="15" width="7.7109375" style="22" customWidth="1"/>
    <col min="16" max="16" width="3" style="24" customWidth="1"/>
    <col min="17" max="17" width="12.7109375" style="22" customWidth="1"/>
    <col min="18" max="18" width="7.42578125" style="22" customWidth="1"/>
    <col min="19" max="19" width="3" style="25" customWidth="1"/>
    <col min="20" max="20" width="12.7109375" style="21" customWidth="1"/>
    <col min="21" max="21" width="12.7109375" style="26" customWidth="1"/>
    <col min="22" max="22" width="12.7109375" style="21" customWidth="1"/>
    <col min="23" max="23" width="12.7109375" style="26" customWidth="1"/>
    <col min="24" max="24" width="12.7109375" style="21" customWidth="1"/>
    <col min="25" max="25" width="12.7109375" style="26" customWidth="1"/>
    <col min="26" max="29" width="12.7109375" style="21" customWidth="1"/>
    <col min="30" max="30" width="12.7109375" style="27" customWidth="1"/>
    <col min="31" max="33" width="9.5703125" style="21" customWidth="1"/>
    <col min="34" max="16384" width="9.28515625" style="21"/>
  </cols>
  <sheetData>
    <row r="1" spans="1:31" s="4" customFormat="1" ht="60" customHeight="1" thickBot="1" x14ac:dyDescent="0.3">
      <c r="A1" s="157"/>
      <c r="B1" s="158"/>
      <c r="C1" s="158"/>
      <c r="D1" s="158"/>
      <c r="E1" s="159"/>
      <c r="F1" s="1"/>
      <c r="G1" s="2"/>
      <c r="H1" s="2"/>
      <c r="I1" s="3"/>
      <c r="K1" s="2"/>
      <c r="L1" s="5"/>
      <c r="M1" s="6"/>
      <c r="N1" s="3"/>
      <c r="O1" s="7"/>
      <c r="P1" s="8"/>
      <c r="Q1" s="5"/>
      <c r="R1" s="5"/>
      <c r="S1" s="9"/>
      <c r="U1" s="10"/>
      <c r="V1" s="11"/>
      <c r="W1" s="10"/>
      <c r="Y1" s="10"/>
      <c r="AD1" s="12"/>
    </row>
    <row r="2" spans="1:31" s="4" customFormat="1" ht="23.25" customHeight="1" x14ac:dyDescent="0.3">
      <c r="A2" s="13"/>
      <c r="B2" s="14" t="s">
        <v>135</v>
      </c>
      <c r="C2" s="15"/>
      <c r="D2" s="13"/>
      <c r="E2" s="16"/>
      <c r="F2" s="3"/>
      <c r="G2" s="3"/>
      <c r="H2" s="3"/>
      <c r="I2" s="3"/>
      <c r="K2" s="5"/>
      <c r="L2" s="5"/>
      <c r="M2" s="6"/>
      <c r="N2" s="5"/>
      <c r="O2" s="5"/>
      <c r="P2" s="8"/>
      <c r="Q2" s="5"/>
      <c r="R2" s="5"/>
      <c r="S2" s="9"/>
      <c r="U2" s="17"/>
      <c r="W2" s="17"/>
      <c r="X2" s="18"/>
      <c r="Y2" s="17"/>
      <c r="AA2" s="19"/>
      <c r="AB2" s="19"/>
      <c r="AD2" s="12"/>
    </row>
    <row r="3" spans="1:31" ht="7.15" customHeight="1" thickBot="1" x14ac:dyDescent="0.3">
      <c r="A3"/>
      <c r="B3"/>
      <c r="C3" s="20"/>
      <c r="D3"/>
      <c r="E3"/>
    </row>
    <row r="4" spans="1:31" s="29" customFormat="1" ht="21.6" customHeight="1" x14ac:dyDescent="0.25">
      <c r="A4" s="21"/>
      <c r="B4" s="160" t="s">
        <v>0</v>
      </c>
      <c r="C4" s="162" t="s">
        <v>1</v>
      </c>
      <c r="D4" s="162" t="s">
        <v>2</v>
      </c>
      <c r="E4" s="162" t="s">
        <v>3</v>
      </c>
      <c r="F4" s="162" t="s">
        <v>4</v>
      </c>
      <c r="G4" s="162" t="s">
        <v>5</v>
      </c>
      <c r="H4" s="162" t="s">
        <v>6</v>
      </c>
      <c r="I4" s="162" t="s">
        <v>7</v>
      </c>
      <c r="J4" s="165"/>
      <c r="K4" s="167" t="s">
        <v>8</v>
      </c>
      <c r="L4" s="167"/>
      <c r="M4" s="28"/>
      <c r="N4" s="153" t="s">
        <v>9</v>
      </c>
      <c r="O4" s="154"/>
      <c r="P4" s="169"/>
      <c r="Q4" s="171" t="s">
        <v>10</v>
      </c>
      <c r="R4" s="172"/>
      <c r="S4" s="175"/>
      <c r="T4" s="177" t="s">
        <v>11</v>
      </c>
      <c r="U4" s="178"/>
      <c r="V4" s="178"/>
      <c r="W4" s="178"/>
      <c r="X4" s="178"/>
      <c r="Y4" s="178"/>
      <c r="Z4" s="179"/>
      <c r="AA4" s="177" t="s">
        <v>12</v>
      </c>
      <c r="AB4" s="178"/>
      <c r="AC4" s="178"/>
      <c r="AD4" s="180"/>
    </row>
    <row r="5" spans="1:31" s="29" customFormat="1" ht="92.25" customHeight="1" x14ac:dyDescent="0.25">
      <c r="A5" s="21"/>
      <c r="B5" s="161"/>
      <c r="C5" s="163"/>
      <c r="D5" s="163"/>
      <c r="E5" s="163"/>
      <c r="F5" s="163"/>
      <c r="G5" s="163"/>
      <c r="H5" s="163"/>
      <c r="I5" s="163"/>
      <c r="J5" s="166"/>
      <c r="K5" s="168"/>
      <c r="L5" s="168"/>
      <c r="M5" s="30"/>
      <c r="N5" s="155"/>
      <c r="O5" s="156"/>
      <c r="P5" s="170"/>
      <c r="Q5" s="173"/>
      <c r="R5" s="174"/>
      <c r="S5" s="176"/>
      <c r="T5" s="31" t="s">
        <v>13</v>
      </c>
      <c r="U5" s="32" t="s">
        <v>14</v>
      </c>
      <c r="V5" s="31" t="s">
        <v>15</v>
      </c>
      <c r="W5" s="32" t="s">
        <v>16</v>
      </c>
      <c r="X5" s="31" t="s">
        <v>17</v>
      </c>
      <c r="Y5" s="32" t="s">
        <v>18</v>
      </c>
      <c r="Z5" s="33" t="s">
        <v>19</v>
      </c>
      <c r="AA5" s="31" t="s">
        <v>20</v>
      </c>
      <c r="AB5" s="31" t="s">
        <v>21</v>
      </c>
      <c r="AC5" s="31" t="s">
        <v>22</v>
      </c>
      <c r="AD5" s="34" t="s">
        <v>23</v>
      </c>
    </row>
    <row r="6" spans="1:31" s="29" customFormat="1" ht="20.85" customHeight="1" thickBot="1" x14ac:dyDescent="0.3">
      <c r="A6" s="21"/>
      <c r="B6" s="35"/>
      <c r="C6" s="36"/>
      <c r="D6" s="36"/>
      <c r="E6" s="36"/>
      <c r="F6" s="36"/>
      <c r="G6" s="36"/>
      <c r="H6" s="36"/>
      <c r="I6" s="36"/>
      <c r="J6" s="37"/>
      <c r="K6" s="38" t="s">
        <v>24</v>
      </c>
      <c r="L6" s="38" t="s">
        <v>25</v>
      </c>
      <c r="M6" s="39"/>
      <c r="N6" s="38" t="s">
        <v>24</v>
      </c>
      <c r="O6" s="38" t="s">
        <v>26</v>
      </c>
      <c r="P6" s="40"/>
      <c r="Q6" s="38" t="s">
        <v>24</v>
      </c>
      <c r="R6" s="38" t="s">
        <v>26</v>
      </c>
      <c r="S6" s="41"/>
      <c r="T6" s="42" t="s">
        <v>27</v>
      </c>
      <c r="U6" s="43" t="s">
        <v>27</v>
      </c>
      <c r="V6" s="42" t="s">
        <v>27</v>
      </c>
      <c r="W6" s="43" t="s">
        <v>27</v>
      </c>
      <c r="X6" s="42" t="s">
        <v>27</v>
      </c>
      <c r="Y6" s="43" t="s">
        <v>27</v>
      </c>
      <c r="Z6" s="44" t="s">
        <v>27</v>
      </c>
      <c r="AA6" s="42" t="s">
        <v>27</v>
      </c>
      <c r="AB6" s="42" t="s">
        <v>27</v>
      </c>
      <c r="AC6" s="42" t="s">
        <v>27</v>
      </c>
      <c r="AD6" s="45" t="s">
        <v>27</v>
      </c>
    </row>
    <row r="7" spans="1:31" s="29" customFormat="1" ht="20.100000000000001" customHeight="1" x14ac:dyDescent="0.25">
      <c r="A7" s="21"/>
      <c r="B7" s="46">
        <v>97</v>
      </c>
      <c r="C7" s="152">
        <v>1</v>
      </c>
      <c r="D7" s="47" t="s">
        <v>105</v>
      </c>
      <c r="E7" s="48">
        <v>331500</v>
      </c>
      <c r="F7" s="48">
        <v>62982</v>
      </c>
      <c r="G7" s="48">
        <v>1695</v>
      </c>
      <c r="H7" s="48">
        <v>1228180</v>
      </c>
      <c r="I7" s="48">
        <v>1228886</v>
      </c>
      <c r="J7" s="49"/>
      <c r="K7" s="50">
        <v>407271.62</v>
      </c>
      <c r="L7" s="51">
        <f t="shared" ref="L7:L38" si="0">K7*1000/I7</f>
        <v>331.41529808297923</v>
      </c>
      <c r="M7" s="49"/>
      <c r="N7" s="50">
        <v>266375.24</v>
      </c>
      <c r="O7" s="51">
        <f t="shared" ref="O7:O38" si="1">N7*1000/I7</f>
        <v>216.76155477399857</v>
      </c>
      <c r="P7" s="49"/>
      <c r="Q7" s="50">
        <v>140896.38</v>
      </c>
      <c r="R7" s="51">
        <f t="shared" ref="R7:R38" si="2">Q7*1000/I7</f>
        <v>114.65374330898065</v>
      </c>
      <c r="S7" s="49">
        <v>1</v>
      </c>
      <c r="T7" s="52">
        <v>2.5405026383082754E-2</v>
      </c>
      <c r="U7" s="52">
        <v>0</v>
      </c>
      <c r="V7" s="52">
        <v>6.3433485784940083E-2</v>
      </c>
      <c r="W7" s="52">
        <v>0.38561992473474638</v>
      </c>
      <c r="X7" s="52">
        <v>0.52073060544215743</v>
      </c>
      <c r="Y7" s="52">
        <v>4.8109576550733474E-3</v>
      </c>
      <c r="Z7" s="53">
        <f t="shared" ref="Z7:Z38" si="3">N7/K7</f>
        <v>0.65404812640762933</v>
      </c>
      <c r="AA7" s="52">
        <v>0.46398935160718818</v>
      </c>
      <c r="AB7" s="52">
        <v>7.9093586364674515E-4</v>
      </c>
      <c r="AC7" s="52">
        <v>0.53521971252916511</v>
      </c>
      <c r="AD7" s="54">
        <f t="shared" ref="AD7:AD38" si="4">Q7/K7</f>
        <v>0.34595187359237062</v>
      </c>
      <c r="AE7" s="55"/>
    </row>
    <row r="8" spans="1:31" s="29" customFormat="1" ht="20.100000000000001" customHeight="1" x14ac:dyDescent="0.25">
      <c r="A8" s="21"/>
      <c r="B8" s="46">
        <v>335</v>
      </c>
      <c r="C8" s="152">
        <v>2</v>
      </c>
      <c r="D8" s="47" t="s">
        <v>92</v>
      </c>
      <c r="E8" s="48">
        <v>145403</v>
      </c>
      <c r="F8" s="48">
        <v>7397</v>
      </c>
      <c r="G8" s="48">
        <v>9298</v>
      </c>
      <c r="H8" s="48">
        <v>350222</v>
      </c>
      <c r="I8" s="48">
        <v>354096</v>
      </c>
      <c r="J8" s="49"/>
      <c r="K8" s="50">
        <v>165973.54542050065</v>
      </c>
      <c r="L8" s="51">
        <f t="shared" si="0"/>
        <v>468.72471143560125</v>
      </c>
      <c r="M8" s="49"/>
      <c r="N8" s="50">
        <v>104858.90633640053</v>
      </c>
      <c r="O8" s="51">
        <f t="shared" si="1"/>
        <v>296.13129302901058</v>
      </c>
      <c r="P8" s="49">
        <v>6</v>
      </c>
      <c r="Q8" s="50">
        <v>61114.639084100127</v>
      </c>
      <c r="R8" s="51">
        <f t="shared" si="2"/>
        <v>172.59341840659067</v>
      </c>
      <c r="S8" s="49"/>
      <c r="T8" s="52">
        <v>1.8403014750213168E-2</v>
      </c>
      <c r="U8" s="52">
        <v>4.0826288863494483E-3</v>
      </c>
      <c r="V8" s="52">
        <v>5.7483243060561844E-2</v>
      </c>
      <c r="W8" s="52">
        <v>0.522350730615876</v>
      </c>
      <c r="X8" s="52">
        <v>0.3904882420634786</v>
      </c>
      <c r="Y8" s="52">
        <v>7.1921406235209064E-3</v>
      </c>
      <c r="Z8" s="53">
        <f t="shared" si="3"/>
        <v>0.6317808423669945</v>
      </c>
      <c r="AA8" s="52">
        <v>5.7099085461307555E-2</v>
      </c>
      <c r="AB8" s="52">
        <v>1.2293290302608721E-3</v>
      </c>
      <c r="AC8" s="52">
        <v>0.94167158550843166</v>
      </c>
      <c r="AD8" s="54">
        <f t="shared" si="4"/>
        <v>0.3682191576330055</v>
      </c>
      <c r="AE8" s="55"/>
    </row>
    <row r="9" spans="1:31" s="29" customFormat="1" ht="20.100000000000001" customHeight="1" x14ac:dyDescent="0.25">
      <c r="A9" s="21"/>
      <c r="B9" s="46">
        <v>6</v>
      </c>
      <c r="C9" s="152">
        <v>2</v>
      </c>
      <c r="D9" s="47" t="s">
        <v>46</v>
      </c>
      <c r="E9" s="48">
        <v>216549</v>
      </c>
      <c r="F9" s="48">
        <v>25828</v>
      </c>
      <c r="G9" s="48">
        <v>0</v>
      </c>
      <c r="H9" s="48">
        <v>756850</v>
      </c>
      <c r="I9" s="48">
        <v>756850</v>
      </c>
      <c r="J9" s="49"/>
      <c r="K9" s="50">
        <v>268869.05</v>
      </c>
      <c r="L9" s="51">
        <f t="shared" si="0"/>
        <v>355.2474730792099</v>
      </c>
      <c r="M9" s="49"/>
      <c r="N9" s="50">
        <v>167164.66</v>
      </c>
      <c r="O9" s="51">
        <f t="shared" si="1"/>
        <v>220.86894364801481</v>
      </c>
      <c r="P9" s="49"/>
      <c r="Q9" s="50">
        <v>101704.39</v>
      </c>
      <c r="R9" s="51">
        <f t="shared" si="2"/>
        <v>134.37852943119509</v>
      </c>
      <c r="S9" s="49"/>
      <c r="T9" s="52">
        <v>2.4946899661686863E-2</v>
      </c>
      <c r="U9" s="52">
        <v>4.4865942358869391E-2</v>
      </c>
      <c r="V9" s="52">
        <v>8.2986320194711E-2</v>
      </c>
      <c r="W9" s="52">
        <v>0.48718048420042848</v>
      </c>
      <c r="X9" s="52">
        <v>0.35226351072050754</v>
      </c>
      <c r="Y9" s="52">
        <v>7.7568428637966903E-3</v>
      </c>
      <c r="Z9" s="53">
        <f t="shared" si="3"/>
        <v>0.62173262411571739</v>
      </c>
      <c r="AA9" s="52">
        <v>0.61349918130377656</v>
      </c>
      <c r="AB9" s="52">
        <v>0</v>
      </c>
      <c r="AC9" s="52">
        <v>0.38650081869622344</v>
      </c>
      <c r="AD9" s="54">
        <f t="shared" si="4"/>
        <v>0.37826737588428272</v>
      </c>
      <c r="AE9" s="55"/>
    </row>
    <row r="10" spans="1:31" s="29" customFormat="1" ht="20.100000000000001" customHeight="1" x14ac:dyDescent="0.25">
      <c r="A10" s="21"/>
      <c r="B10" s="46">
        <v>324</v>
      </c>
      <c r="C10" s="152">
        <v>4</v>
      </c>
      <c r="D10" s="47" t="s">
        <v>61</v>
      </c>
      <c r="E10" s="48">
        <v>48698</v>
      </c>
      <c r="F10" s="48">
        <v>9138</v>
      </c>
      <c r="G10" s="48">
        <v>0</v>
      </c>
      <c r="H10" s="48">
        <v>132485</v>
      </c>
      <c r="I10" s="48">
        <v>132485</v>
      </c>
      <c r="J10" s="49"/>
      <c r="K10" s="50">
        <v>46936.74</v>
      </c>
      <c r="L10" s="51">
        <f t="shared" si="0"/>
        <v>354.27965430048687</v>
      </c>
      <c r="M10" s="49"/>
      <c r="N10" s="50">
        <v>28246.28</v>
      </c>
      <c r="O10" s="51">
        <f t="shared" si="1"/>
        <v>213.20360795561763</v>
      </c>
      <c r="P10" s="49"/>
      <c r="Q10" s="50">
        <v>18690.460000000003</v>
      </c>
      <c r="R10" s="51">
        <f t="shared" si="2"/>
        <v>141.07604634486927</v>
      </c>
      <c r="S10" s="49"/>
      <c r="T10" s="52">
        <v>2.5843757124832015E-2</v>
      </c>
      <c r="U10" s="52">
        <v>0</v>
      </c>
      <c r="V10" s="52">
        <v>0.11947767989271509</v>
      </c>
      <c r="W10" s="52">
        <v>0.29199314033564772</v>
      </c>
      <c r="X10" s="52">
        <v>0.55299246484846853</v>
      </c>
      <c r="Y10" s="52">
        <v>9.6929577983366315E-3</v>
      </c>
      <c r="Z10" s="53">
        <f t="shared" si="3"/>
        <v>0.60179467086977068</v>
      </c>
      <c r="AA10" s="52">
        <v>0</v>
      </c>
      <c r="AB10" s="52">
        <v>8.6889247241640907E-4</v>
      </c>
      <c r="AC10" s="52">
        <v>0.9991311075275835</v>
      </c>
      <c r="AD10" s="54">
        <f t="shared" si="4"/>
        <v>0.39820532913022938</v>
      </c>
      <c r="AE10" s="55"/>
    </row>
    <row r="11" spans="1:31" s="29" customFormat="1" ht="20.100000000000001" customHeight="1" x14ac:dyDescent="0.25">
      <c r="A11" s="21"/>
      <c r="B11" s="46">
        <v>53</v>
      </c>
      <c r="C11" s="152">
        <v>2</v>
      </c>
      <c r="D11" s="47" t="s">
        <v>102</v>
      </c>
      <c r="E11" s="48">
        <v>157815</v>
      </c>
      <c r="F11" s="48">
        <v>69605</v>
      </c>
      <c r="G11" s="48">
        <v>0</v>
      </c>
      <c r="H11" s="48">
        <v>632230</v>
      </c>
      <c r="I11" s="48">
        <v>632230</v>
      </c>
      <c r="J11" s="49"/>
      <c r="K11" s="50">
        <v>209984.11</v>
      </c>
      <c r="L11" s="51">
        <f t="shared" si="0"/>
        <v>332.13246761463392</v>
      </c>
      <c r="M11" s="49"/>
      <c r="N11" s="50">
        <v>124159.2</v>
      </c>
      <c r="O11" s="51">
        <f t="shared" si="1"/>
        <v>196.38296189677808</v>
      </c>
      <c r="P11" s="49"/>
      <c r="Q11" s="50">
        <v>85824.909999999989</v>
      </c>
      <c r="R11" s="51">
        <f t="shared" si="2"/>
        <v>135.74950571785581</v>
      </c>
      <c r="S11" s="49">
        <v>1</v>
      </c>
      <c r="T11" s="52">
        <v>2.8057445602097955E-2</v>
      </c>
      <c r="U11" s="52">
        <v>0</v>
      </c>
      <c r="V11" s="52">
        <v>0.10925714727543348</v>
      </c>
      <c r="W11" s="52">
        <v>0.31844188751216179</v>
      </c>
      <c r="X11" s="52">
        <v>0.53835913891197762</v>
      </c>
      <c r="Y11" s="52">
        <v>5.8843806983292423E-3</v>
      </c>
      <c r="Z11" s="53">
        <f t="shared" si="3"/>
        <v>0.59127902582724001</v>
      </c>
      <c r="AA11" s="52">
        <v>0</v>
      </c>
      <c r="AB11" s="52">
        <v>9.4587923249788461E-4</v>
      </c>
      <c r="AC11" s="52">
        <v>0.99905412076750222</v>
      </c>
      <c r="AD11" s="54">
        <f t="shared" si="4"/>
        <v>0.40872097417275999</v>
      </c>
      <c r="AE11" s="55"/>
    </row>
    <row r="12" spans="1:31" s="29" customFormat="1" ht="20.100000000000001" customHeight="1" x14ac:dyDescent="0.25">
      <c r="A12" s="21"/>
      <c r="B12" s="46">
        <v>357</v>
      </c>
      <c r="C12" s="152">
        <v>2</v>
      </c>
      <c r="D12" s="47" t="s">
        <v>68</v>
      </c>
      <c r="E12" s="48">
        <v>173763</v>
      </c>
      <c r="F12" s="48">
        <v>32440</v>
      </c>
      <c r="G12" s="48">
        <v>0</v>
      </c>
      <c r="H12" s="48">
        <v>477942</v>
      </c>
      <c r="I12" s="48">
        <v>477942</v>
      </c>
      <c r="J12" s="49"/>
      <c r="K12" s="50">
        <v>215458.06</v>
      </c>
      <c r="L12" s="51">
        <f t="shared" si="0"/>
        <v>450.80377953810296</v>
      </c>
      <c r="M12" s="49"/>
      <c r="N12" s="50">
        <v>126535.52</v>
      </c>
      <c r="O12" s="51">
        <f t="shared" si="1"/>
        <v>264.7507856601847</v>
      </c>
      <c r="P12" s="49"/>
      <c r="Q12" s="50">
        <v>88922.540000000008</v>
      </c>
      <c r="R12" s="51">
        <f t="shared" si="2"/>
        <v>186.05299387791828</v>
      </c>
      <c r="S12" s="49">
        <v>1</v>
      </c>
      <c r="T12" s="52">
        <v>2.0812021794354658E-2</v>
      </c>
      <c r="U12" s="52">
        <v>1.7015143257798283E-2</v>
      </c>
      <c r="V12" s="52">
        <v>0.11004664935189738</v>
      </c>
      <c r="W12" s="52">
        <v>0.36995114099187326</v>
      </c>
      <c r="X12" s="52">
        <v>0.47372785127843942</v>
      </c>
      <c r="Y12" s="52">
        <v>8.4471933256369432E-3</v>
      </c>
      <c r="Z12" s="53">
        <f t="shared" si="3"/>
        <v>0.5872860824979117</v>
      </c>
      <c r="AA12" s="52">
        <v>0</v>
      </c>
      <c r="AB12" s="52">
        <v>1.7171124441564534E-3</v>
      </c>
      <c r="AC12" s="52">
        <v>0.99828288755584349</v>
      </c>
      <c r="AD12" s="54">
        <f t="shared" si="4"/>
        <v>0.41271391750208836</v>
      </c>
      <c r="AE12" s="55"/>
    </row>
    <row r="13" spans="1:31" s="29" customFormat="1" ht="20.100000000000001" customHeight="1" x14ac:dyDescent="0.25">
      <c r="A13" s="21"/>
      <c r="B13" s="46">
        <v>162</v>
      </c>
      <c r="C13" s="152">
        <v>7</v>
      </c>
      <c r="D13" s="47" t="s">
        <v>98</v>
      </c>
      <c r="E13" s="48">
        <v>8629</v>
      </c>
      <c r="F13" s="48">
        <v>308</v>
      </c>
      <c r="G13" s="48">
        <v>3885</v>
      </c>
      <c r="H13" s="48">
        <v>9550</v>
      </c>
      <c r="I13" s="48">
        <v>11169</v>
      </c>
      <c r="J13" s="49"/>
      <c r="K13" s="50">
        <v>5639.534004404707</v>
      </c>
      <c r="L13" s="51">
        <f t="shared" si="0"/>
        <v>504.92738870128989</v>
      </c>
      <c r="M13" s="49"/>
      <c r="N13" s="50">
        <v>3243.9095491471367</v>
      </c>
      <c r="O13" s="51">
        <f t="shared" si="1"/>
        <v>290.43867393205625</v>
      </c>
      <c r="P13" s="49" t="s">
        <v>134</v>
      </c>
      <c r="Q13" s="50">
        <v>2395.6244552575695</v>
      </c>
      <c r="R13" s="51">
        <f t="shared" si="2"/>
        <v>214.48871476923355</v>
      </c>
      <c r="S13" s="49">
        <v>1</v>
      </c>
      <c r="T13" s="52">
        <v>1.6221167453277001E-2</v>
      </c>
      <c r="U13" s="52">
        <v>7.9379525260715074E-3</v>
      </c>
      <c r="V13" s="52">
        <v>5.0735076766634905E-2</v>
      </c>
      <c r="W13" s="52">
        <v>0.51295439910995633</v>
      </c>
      <c r="X13" s="52">
        <v>0.40466969121948726</v>
      </c>
      <c r="Y13" s="52">
        <v>7.481712924573029E-3</v>
      </c>
      <c r="Z13" s="53">
        <f t="shared" si="3"/>
        <v>0.57520879324666019</v>
      </c>
      <c r="AA13" s="52">
        <v>0</v>
      </c>
      <c r="AB13" s="52">
        <v>0</v>
      </c>
      <c r="AC13" s="52">
        <v>1</v>
      </c>
      <c r="AD13" s="54">
        <f t="shared" si="4"/>
        <v>0.42479120675333965</v>
      </c>
      <c r="AE13" s="55"/>
    </row>
    <row r="14" spans="1:31" s="29" customFormat="1" ht="20.100000000000001" customHeight="1" x14ac:dyDescent="0.25">
      <c r="A14" s="21"/>
      <c r="B14" s="46">
        <v>56</v>
      </c>
      <c r="C14" s="152">
        <v>5</v>
      </c>
      <c r="D14" s="47" t="s">
        <v>78</v>
      </c>
      <c r="E14" s="48">
        <v>12383</v>
      </c>
      <c r="F14" s="48">
        <v>1864</v>
      </c>
      <c r="G14" s="48">
        <v>0</v>
      </c>
      <c r="H14" s="48">
        <v>33411</v>
      </c>
      <c r="I14" s="48">
        <v>33411</v>
      </c>
      <c r="J14" s="49"/>
      <c r="K14" s="50">
        <v>13385.12</v>
      </c>
      <c r="L14" s="51">
        <f t="shared" si="0"/>
        <v>400.62015503875966</v>
      </c>
      <c r="M14" s="49"/>
      <c r="N14" s="50">
        <v>7542.7</v>
      </c>
      <c r="O14" s="51">
        <f t="shared" si="1"/>
        <v>225.75499087126994</v>
      </c>
      <c r="P14" s="49"/>
      <c r="Q14" s="50">
        <v>5842.42</v>
      </c>
      <c r="R14" s="51">
        <f t="shared" si="2"/>
        <v>174.86516416748975</v>
      </c>
      <c r="S14" s="49"/>
      <c r="T14" s="52">
        <v>2.4406379678364513E-2</v>
      </c>
      <c r="U14" s="52">
        <v>2.1610298699404723E-4</v>
      </c>
      <c r="V14" s="52">
        <v>0.1547536028212709</v>
      </c>
      <c r="W14" s="52">
        <v>0.40425046733928166</v>
      </c>
      <c r="X14" s="52">
        <v>0.4057433014702958</v>
      </c>
      <c r="Y14" s="52">
        <v>1.0630145703793073E-2</v>
      </c>
      <c r="Z14" s="53">
        <f t="shared" si="3"/>
        <v>0.56351381235282161</v>
      </c>
      <c r="AA14" s="52">
        <v>0</v>
      </c>
      <c r="AB14" s="52">
        <v>2.880655618733333E-3</v>
      </c>
      <c r="AC14" s="52">
        <v>0.9971193443812667</v>
      </c>
      <c r="AD14" s="54">
        <f t="shared" si="4"/>
        <v>0.43648618764717834</v>
      </c>
      <c r="AE14" s="55"/>
    </row>
    <row r="15" spans="1:31" s="29" customFormat="1" ht="20.100000000000001" customHeight="1" x14ac:dyDescent="0.25">
      <c r="A15" s="21"/>
      <c r="B15" s="46">
        <v>760</v>
      </c>
      <c r="C15" s="152">
        <v>4</v>
      </c>
      <c r="D15" s="47" t="s">
        <v>45</v>
      </c>
      <c r="E15" s="48">
        <v>23151</v>
      </c>
      <c r="F15" s="48">
        <v>1504</v>
      </c>
      <c r="G15" s="48">
        <v>26</v>
      </c>
      <c r="H15" s="48">
        <v>66257</v>
      </c>
      <c r="I15" s="48">
        <v>66268</v>
      </c>
      <c r="J15" s="49"/>
      <c r="K15" s="50">
        <v>21390.42</v>
      </c>
      <c r="L15" s="51">
        <f t="shared" si="0"/>
        <v>322.7865636506308</v>
      </c>
      <c r="M15" s="49"/>
      <c r="N15" s="50">
        <v>11707.85</v>
      </c>
      <c r="O15" s="51">
        <f t="shared" si="1"/>
        <v>176.67426208728196</v>
      </c>
      <c r="P15" s="49"/>
      <c r="Q15" s="50">
        <v>9682.5700000000015</v>
      </c>
      <c r="R15" s="51">
        <f t="shared" si="2"/>
        <v>146.11230156334886</v>
      </c>
      <c r="S15" s="49"/>
      <c r="T15" s="52">
        <v>3.1182497213408097E-2</v>
      </c>
      <c r="U15" s="52">
        <v>0</v>
      </c>
      <c r="V15" s="52">
        <v>2.9766353344123815E-2</v>
      </c>
      <c r="W15" s="52">
        <v>0.44343239792105299</v>
      </c>
      <c r="X15" s="52">
        <v>0.49044786190461953</v>
      </c>
      <c r="Y15" s="52">
        <v>5.1708896167955683E-3</v>
      </c>
      <c r="Z15" s="53">
        <f t="shared" si="3"/>
        <v>0.54734081892735165</v>
      </c>
      <c r="AA15" s="52">
        <v>0</v>
      </c>
      <c r="AB15" s="52">
        <v>3.2140227233058987E-3</v>
      </c>
      <c r="AC15" s="52">
        <v>0.99678597727669405</v>
      </c>
      <c r="AD15" s="54">
        <f t="shared" si="4"/>
        <v>0.45265918107264852</v>
      </c>
      <c r="AE15" s="55"/>
    </row>
    <row r="16" spans="1:31" s="29" customFormat="1" ht="20.100000000000001" customHeight="1" x14ac:dyDescent="0.25">
      <c r="A16" s="21"/>
      <c r="B16" s="56">
        <v>14</v>
      </c>
      <c r="C16" s="152">
        <v>3</v>
      </c>
      <c r="D16" s="58" t="s">
        <v>32</v>
      </c>
      <c r="E16" s="48">
        <v>43753</v>
      </c>
      <c r="F16" s="48">
        <v>12123</v>
      </c>
      <c r="G16" s="48">
        <v>0</v>
      </c>
      <c r="H16" s="48">
        <v>152959</v>
      </c>
      <c r="I16" s="48">
        <v>152959</v>
      </c>
      <c r="J16" s="60"/>
      <c r="K16" s="50">
        <v>59204.76</v>
      </c>
      <c r="L16" s="61">
        <f t="shared" si="0"/>
        <v>387.06293843448242</v>
      </c>
      <c r="M16" s="60"/>
      <c r="N16" s="50">
        <v>32383.33</v>
      </c>
      <c r="O16" s="61">
        <f t="shared" si="1"/>
        <v>211.71248504501207</v>
      </c>
      <c r="P16" s="60"/>
      <c r="Q16" s="50">
        <v>26821.43</v>
      </c>
      <c r="R16" s="61">
        <f t="shared" si="2"/>
        <v>175.35045338947037</v>
      </c>
      <c r="S16" s="60">
        <v>1</v>
      </c>
      <c r="T16" s="52">
        <v>2.6025736080878648E-2</v>
      </c>
      <c r="U16" s="52">
        <v>0</v>
      </c>
      <c r="V16" s="52">
        <v>0.11822193702747678</v>
      </c>
      <c r="W16" s="52">
        <v>0.48404719341710684</v>
      </c>
      <c r="X16" s="52">
        <v>0.36467837001321357</v>
      </c>
      <c r="Y16" s="52">
        <v>7.0267634613240823E-3</v>
      </c>
      <c r="Z16" s="62">
        <f t="shared" si="3"/>
        <v>0.54697172997576549</v>
      </c>
      <c r="AA16" s="52">
        <v>0</v>
      </c>
      <c r="AB16" s="52">
        <v>1.374274227735061E-3</v>
      </c>
      <c r="AC16" s="52">
        <v>0.99862572577226494</v>
      </c>
      <c r="AD16" s="54">
        <f t="shared" si="4"/>
        <v>0.45302827002423451</v>
      </c>
      <c r="AE16" s="55"/>
    </row>
    <row r="17" spans="1:31" s="29" customFormat="1" ht="20.100000000000001" customHeight="1" x14ac:dyDescent="0.25">
      <c r="A17" s="21"/>
      <c r="B17" s="56">
        <v>1</v>
      </c>
      <c r="C17" s="152">
        <v>1</v>
      </c>
      <c r="D17" s="58" t="s">
        <v>54</v>
      </c>
      <c r="E17" s="48">
        <v>182914</v>
      </c>
      <c r="F17" s="48">
        <v>51541</v>
      </c>
      <c r="G17" s="48">
        <v>0</v>
      </c>
      <c r="H17" s="48">
        <v>615235</v>
      </c>
      <c r="I17" s="48">
        <v>615235</v>
      </c>
      <c r="J17" s="60"/>
      <c r="K17" s="50">
        <v>223145.5</v>
      </c>
      <c r="L17" s="61">
        <f t="shared" si="0"/>
        <v>362.69961884483166</v>
      </c>
      <c r="M17" s="60"/>
      <c r="N17" s="50">
        <v>117543.54</v>
      </c>
      <c r="O17" s="61">
        <f t="shared" si="1"/>
        <v>191.05470267458776</v>
      </c>
      <c r="P17" s="60"/>
      <c r="Q17" s="50">
        <v>105601.96</v>
      </c>
      <c r="R17" s="61">
        <f t="shared" si="2"/>
        <v>171.6449161702439</v>
      </c>
      <c r="S17" s="60">
        <v>1</v>
      </c>
      <c r="T17" s="52">
        <v>2.883986648692051E-2</v>
      </c>
      <c r="U17" s="52">
        <v>2.2498046255881011E-3</v>
      </c>
      <c r="V17" s="52">
        <v>7.9494713193085736E-2</v>
      </c>
      <c r="W17" s="52">
        <v>0.39018511778699194</v>
      </c>
      <c r="X17" s="52">
        <v>0.49333617143060354</v>
      </c>
      <c r="Y17" s="52">
        <v>5.8943264768102103E-3</v>
      </c>
      <c r="Z17" s="62">
        <f t="shared" si="3"/>
        <v>0.52675738475568623</v>
      </c>
      <c r="AA17" s="52">
        <v>0</v>
      </c>
      <c r="AB17" s="52">
        <v>1.5942885908557E-3</v>
      </c>
      <c r="AC17" s="52">
        <v>0.99840571140914425</v>
      </c>
      <c r="AD17" s="54">
        <f t="shared" si="4"/>
        <v>0.47324261524431371</v>
      </c>
      <c r="AE17" s="55"/>
    </row>
    <row r="18" spans="1:31" s="29" customFormat="1" ht="20.100000000000001" customHeight="1" x14ac:dyDescent="0.25">
      <c r="A18" s="21"/>
      <c r="B18" s="56">
        <v>293</v>
      </c>
      <c r="C18" s="152">
        <v>3</v>
      </c>
      <c r="D18" s="58" t="s">
        <v>85</v>
      </c>
      <c r="E18" s="48">
        <v>27835</v>
      </c>
      <c r="F18" s="48">
        <v>8400</v>
      </c>
      <c r="G18" s="48">
        <v>0</v>
      </c>
      <c r="H18" s="48">
        <v>81812</v>
      </c>
      <c r="I18" s="48">
        <v>81812</v>
      </c>
      <c r="J18" s="60"/>
      <c r="K18" s="50">
        <v>35759.82</v>
      </c>
      <c r="L18" s="61">
        <f t="shared" si="0"/>
        <v>437.09749181049233</v>
      </c>
      <c r="M18" s="60"/>
      <c r="N18" s="50">
        <v>18524.72</v>
      </c>
      <c r="O18" s="61">
        <f t="shared" si="1"/>
        <v>226.4303525155234</v>
      </c>
      <c r="P18" s="60"/>
      <c r="Q18" s="50">
        <v>17235.099999999999</v>
      </c>
      <c r="R18" s="61">
        <f t="shared" si="2"/>
        <v>210.66713929496896</v>
      </c>
      <c r="S18" s="60"/>
      <c r="T18" s="52">
        <v>2.4333971039778197E-2</v>
      </c>
      <c r="U18" s="52">
        <v>0</v>
      </c>
      <c r="V18" s="52">
        <v>0.11830678142503637</v>
      </c>
      <c r="W18" s="52">
        <v>0.5079088914704244</v>
      </c>
      <c r="X18" s="52">
        <v>0.31486035956278957</v>
      </c>
      <c r="Y18" s="52">
        <v>3.4589996501971414E-2</v>
      </c>
      <c r="Z18" s="62">
        <f t="shared" si="3"/>
        <v>0.51803169031611462</v>
      </c>
      <c r="AA18" s="52">
        <v>0</v>
      </c>
      <c r="AB18" s="52">
        <v>0</v>
      </c>
      <c r="AC18" s="52">
        <v>1</v>
      </c>
      <c r="AD18" s="54">
        <f t="shared" si="4"/>
        <v>0.48196830968388538</v>
      </c>
      <c r="AE18" s="55"/>
    </row>
    <row r="19" spans="1:31" s="29" customFormat="1" ht="20.100000000000001" customHeight="1" x14ac:dyDescent="0.25">
      <c r="A19" s="21"/>
      <c r="B19" s="56">
        <v>958</v>
      </c>
      <c r="C19" s="152">
        <v>7</v>
      </c>
      <c r="D19" s="58" t="s">
        <v>43</v>
      </c>
      <c r="E19" s="48">
        <v>1957</v>
      </c>
      <c r="F19" s="48">
        <v>215</v>
      </c>
      <c r="G19" s="48">
        <v>8</v>
      </c>
      <c r="H19" s="48">
        <v>4109</v>
      </c>
      <c r="I19" s="48">
        <v>4112</v>
      </c>
      <c r="J19" s="60"/>
      <c r="K19" s="50">
        <v>1882.27</v>
      </c>
      <c r="L19" s="61">
        <f t="shared" si="0"/>
        <v>457.75048638132296</v>
      </c>
      <c r="M19" s="60"/>
      <c r="N19" s="50">
        <v>974.71</v>
      </c>
      <c r="O19" s="61">
        <f t="shared" si="1"/>
        <v>237.04036964980546</v>
      </c>
      <c r="P19" s="60"/>
      <c r="Q19" s="50">
        <v>907.56</v>
      </c>
      <c r="R19" s="61">
        <f t="shared" si="2"/>
        <v>220.7101167315175</v>
      </c>
      <c r="S19" s="60"/>
      <c r="T19" s="52">
        <v>2.3227421489468662E-2</v>
      </c>
      <c r="U19" s="52">
        <v>0</v>
      </c>
      <c r="V19" s="52">
        <v>3.8965435873234089E-2</v>
      </c>
      <c r="W19" s="52">
        <v>0.6216720870823117</v>
      </c>
      <c r="X19" s="52">
        <v>0.31613505555498556</v>
      </c>
      <c r="Y19" s="52">
        <v>0</v>
      </c>
      <c r="Z19" s="62">
        <f t="shared" si="3"/>
        <v>0.51783750471505152</v>
      </c>
      <c r="AA19" s="52">
        <v>0</v>
      </c>
      <c r="AB19" s="52">
        <v>1.4643659923310855E-2</v>
      </c>
      <c r="AC19" s="52">
        <v>0.98535634007668915</v>
      </c>
      <c r="AD19" s="54">
        <f t="shared" si="4"/>
        <v>0.48216249528494848</v>
      </c>
      <c r="AE19" s="55"/>
    </row>
    <row r="20" spans="1:31" s="29" customFormat="1" ht="20.100000000000001" customHeight="1" x14ac:dyDescent="0.25">
      <c r="A20" s="21"/>
      <c r="B20" s="56">
        <v>12</v>
      </c>
      <c r="C20" s="152">
        <v>4</v>
      </c>
      <c r="D20" s="58" t="s">
        <v>75</v>
      </c>
      <c r="E20" s="48">
        <v>41407</v>
      </c>
      <c r="F20" s="48">
        <v>0</v>
      </c>
      <c r="G20" s="48">
        <v>2657</v>
      </c>
      <c r="H20" s="48">
        <v>92733</v>
      </c>
      <c r="I20" s="48">
        <v>93840</v>
      </c>
      <c r="J20" s="60"/>
      <c r="K20" s="50">
        <v>33354.33</v>
      </c>
      <c r="L20" s="61">
        <f t="shared" si="0"/>
        <v>355.4382992327366</v>
      </c>
      <c r="M20" s="60"/>
      <c r="N20" s="50">
        <v>17232.400000000001</v>
      </c>
      <c r="O20" s="61">
        <f t="shared" si="1"/>
        <v>183.63597612958228</v>
      </c>
      <c r="P20" s="60"/>
      <c r="Q20" s="50">
        <v>16121.93</v>
      </c>
      <c r="R20" s="61">
        <f t="shared" si="2"/>
        <v>171.80232310315429</v>
      </c>
      <c r="S20" s="60"/>
      <c r="T20" s="52">
        <v>2.9651122304496177E-2</v>
      </c>
      <c r="U20" s="52">
        <v>0</v>
      </c>
      <c r="V20" s="52">
        <v>0.10568928297857523</v>
      </c>
      <c r="W20" s="52">
        <v>0.43204602957220112</v>
      </c>
      <c r="X20" s="52">
        <v>0.42000475847821539</v>
      </c>
      <c r="Y20" s="52">
        <v>1.2608806666511919E-2</v>
      </c>
      <c r="Z20" s="62">
        <f t="shared" si="3"/>
        <v>0.51664656432912914</v>
      </c>
      <c r="AA20" s="52">
        <v>0</v>
      </c>
      <c r="AB20" s="52">
        <v>4.2563142254060157E-3</v>
      </c>
      <c r="AC20" s="52">
        <v>0.99574368577459393</v>
      </c>
      <c r="AD20" s="54">
        <f t="shared" si="4"/>
        <v>0.48335343567087091</v>
      </c>
      <c r="AE20" s="55"/>
    </row>
    <row r="21" spans="1:31" s="29" customFormat="1" ht="20.100000000000001" customHeight="1" x14ac:dyDescent="0.25">
      <c r="A21" s="21"/>
      <c r="B21" s="56">
        <v>20</v>
      </c>
      <c r="C21" s="152">
        <v>1</v>
      </c>
      <c r="D21" s="58" t="s">
        <v>101</v>
      </c>
      <c r="E21" s="48">
        <v>461637</v>
      </c>
      <c r="F21" s="48">
        <v>723474</v>
      </c>
      <c r="G21" s="48">
        <v>0</v>
      </c>
      <c r="H21" s="48">
        <v>2794356</v>
      </c>
      <c r="I21" s="48">
        <v>2794356</v>
      </c>
      <c r="J21" s="60"/>
      <c r="K21" s="50">
        <v>791309.6</v>
      </c>
      <c r="L21" s="61">
        <f t="shared" si="0"/>
        <v>283.18138419013184</v>
      </c>
      <c r="M21" s="60"/>
      <c r="N21" s="50">
        <v>400444.9</v>
      </c>
      <c r="O21" s="61">
        <f t="shared" si="1"/>
        <v>143.30489744327494</v>
      </c>
      <c r="P21" s="60"/>
      <c r="Q21" s="50">
        <v>390864.7</v>
      </c>
      <c r="R21" s="61">
        <f t="shared" si="2"/>
        <v>139.87648674685687</v>
      </c>
      <c r="S21" s="60"/>
      <c r="T21" s="52">
        <v>3.8449484560797248E-2</v>
      </c>
      <c r="U21" s="52">
        <v>0</v>
      </c>
      <c r="V21" s="52">
        <v>8.339284630669537E-2</v>
      </c>
      <c r="W21" s="52">
        <v>0.30284241352555619</v>
      </c>
      <c r="X21" s="52">
        <v>0.57125302382425136</v>
      </c>
      <c r="Y21" s="52">
        <v>4.0622317826996919E-3</v>
      </c>
      <c r="Z21" s="62">
        <f t="shared" si="3"/>
        <v>0.50605338289842561</v>
      </c>
      <c r="AA21" s="52">
        <v>0</v>
      </c>
      <c r="AB21" s="52">
        <v>2.7034930501526486E-4</v>
      </c>
      <c r="AC21" s="52">
        <v>0.99972965069498476</v>
      </c>
      <c r="AD21" s="54">
        <f t="shared" si="4"/>
        <v>0.49394661710157445</v>
      </c>
      <c r="AE21" s="55"/>
    </row>
    <row r="22" spans="1:31" s="29" customFormat="1" ht="20.100000000000001" customHeight="1" x14ac:dyDescent="0.25">
      <c r="A22" s="21"/>
      <c r="B22" s="56">
        <v>87</v>
      </c>
      <c r="C22" s="152">
        <v>4</v>
      </c>
      <c r="D22" s="58" t="s">
        <v>88</v>
      </c>
      <c r="E22" s="48">
        <v>77670</v>
      </c>
      <c r="F22" s="48">
        <v>5438</v>
      </c>
      <c r="G22" s="48">
        <v>4379</v>
      </c>
      <c r="H22" s="48">
        <v>172661</v>
      </c>
      <c r="I22" s="48">
        <v>174486</v>
      </c>
      <c r="J22" s="60"/>
      <c r="K22" s="50">
        <v>50887.86</v>
      </c>
      <c r="L22" s="61">
        <f t="shared" si="0"/>
        <v>291.6443726144218</v>
      </c>
      <c r="M22" s="60"/>
      <c r="N22" s="50">
        <v>25684.65</v>
      </c>
      <c r="O22" s="61">
        <f t="shared" si="1"/>
        <v>147.20178123173207</v>
      </c>
      <c r="P22" s="60"/>
      <c r="Q22" s="50">
        <v>25203.210000000003</v>
      </c>
      <c r="R22" s="61">
        <f t="shared" si="2"/>
        <v>144.44259138268976</v>
      </c>
      <c r="S22" s="60"/>
      <c r="T22" s="52">
        <v>3.7040021958640666E-2</v>
      </c>
      <c r="U22" s="52">
        <v>0</v>
      </c>
      <c r="V22" s="52">
        <v>0.12460360565551798</v>
      </c>
      <c r="W22" s="52">
        <v>0.56032221579815178</v>
      </c>
      <c r="X22" s="52">
        <v>0.26794174730821713</v>
      </c>
      <c r="Y22" s="52">
        <v>1.0092409279472371E-2</v>
      </c>
      <c r="Z22" s="62">
        <f t="shared" si="3"/>
        <v>0.50473040131772096</v>
      </c>
      <c r="AA22" s="52">
        <v>0</v>
      </c>
      <c r="AB22" s="52">
        <v>4.9521469685805891E-3</v>
      </c>
      <c r="AC22" s="52">
        <v>0.9950478530314194</v>
      </c>
      <c r="AD22" s="54">
        <f t="shared" si="4"/>
        <v>0.4952695986822791</v>
      </c>
      <c r="AE22" s="55"/>
    </row>
    <row r="23" spans="1:31" s="29" customFormat="1" ht="20.100000000000001" customHeight="1" x14ac:dyDescent="0.25">
      <c r="A23" s="21"/>
      <c r="B23" s="56">
        <v>88</v>
      </c>
      <c r="C23" s="152">
        <v>4</v>
      </c>
      <c r="D23" s="58" t="s">
        <v>86</v>
      </c>
      <c r="E23" s="48">
        <v>36560</v>
      </c>
      <c r="F23" s="48">
        <v>417</v>
      </c>
      <c r="G23" s="48">
        <v>12360</v>
      </c>
      <c r="H23" s="48">
        <v>62445</v>
      </c>
      <c r="I23" s="48">
        <v>67595</v>
      </c>
      <c r="J23" s="60"/>
      <c r="K23" s="50">
        <v>25582.973826963036</v>
      </c>
      <c r="L23" s="61">
        <f t="shared" si="0"/>
        <v>378.4743520521198</v>
      </c>
      <c r="M23" s="60"/>
      <c r="N23" s="50">
        <v>12859.583061570429</v>
      </c>
      <c r="O23" s="61">
        <f t="shared" si="1"/>
        <v>190.2445900076992</v>
      </c>
      <c r="P23" s="60">
        <v>6</v>
      </c>
      <c r="Q23" s="50">
        <v>12723.390765392607</v>
      </c>
      <c r="R23" s="61">
        <f t="shared" si="2"/>
        <v>188.22976204442054</v>
      </c>
      <c r="S23" s="60"/>
      <c r="T23" s="52">
        <v>2.6755921895183259E-2</v>
      </c>
      <c r="U23" s="52">
        <v>5.1673526024789366E-3</v>
      </c>
      <c r="V23" s="52">
        <v>0.1577034022246393</v>
      </c>
      <c r="W23" s="52">
        <v>0.65941119715703056</v>
      </c>
      <c r="X23" s="52">
        <v>0.13614204998853194</v>
      </c>
      <c r="Y23" s="52">
        <v>1.4820076132135977E-2</v>
      </c>
      <c r="Z23" s="62">
        <f t="shared" si="3"/>
        <v>0.50266177609176699</v>
      </c>
      <c r="AA23" s="52">
        <v>0</v>
      </c>
      <c r="AB23" s="52">
        <v>4.0783153608030228E-3</v>
      </c>
      <c r="AC23" s="52">
        <v>0.99592168463919706</v>
      </c>
      <c r="AD23" s="54">
        <f t="shared" si="4"/>
        <v>0.49733822390823301</v>
      </c>
      <c r="AE23" s="55"/>
    </row>
    <row r="24" spans="1:31" s="29" customFormat="1" ht="20.100000000000001" customHeight="1" x14ac:dyDescent="0.25">
      <c r="A24" s="21"/>
      <c r="B24" s="56">
        <v>21</v>
      </c>
      <c r="C24" s="152">
        <v>4</v>
      </c>
      <c r="D24" s="58" t="s">
        <v>103</v>
      </c>
      <c r="E24" s="48">
        <v>33734</v>
      </c>
      <c r="F24" s="48">
        <v>2306</v>
      </c>
      <c r="G24" s="48">
        <v>0</v>
      </c>
      <c r="H24" s="48">
        <v>102250</v>
      </c>
      <c r="I24" s="48">
        <v>102250</v>
      </c>
      <c r="J24" s="60"/>
      <c r="K24" s="50">
        <v>34166.26</v>
      </c>
      <c r="L24" s="61">
        <f t="shared" si="0"/>
        <v>334.14435207823959</v>
      </c>
      <c r="M24" s="60"/>
      <c r="N24" s="50">
        <v>17146.21</v>
      </c>
      <c r="O24" s="61">
        <f t="shared" si="1"/>
        <v>167.68909535452323</v>
      </c>
      <c r="P24" s="60"/>
      <c r="Q24" s="50">
        <v>17020.05</v>
      </c>
      <c r="R24" s="61">
        <f t="shared" si="2"/>
        <v>166.45525672371639</v>
      </c>
      <c r="S24" s="60"/>
      <c r="T24" s="52">
        <v>3.285857341068376E-2</v>
      </c>
      <c r="U24" s="52">
        <v>0</v>
      </c>
      <c r="V24" s="52">
        <v>0.11610554169113758</v>
      </c>
      <c r="W24" s="52">
        <v>0.49819406154479617</v>
      </c>
      <c r="X24" s="52">
        <v>0.33806421360755529</v>
      </c>
      <c r="Y24" s="52">
        <v>1.4777609745827213E-2</v>
      </c>
      <c r="Z24" s="62">
        <f t="shared" si="3"/>
        <v>0.50184626587750603</v>
      </c>
      <c r="AA24" s="52">
        <v>0</v>
      </c>
      <c r="AB24" s="52">
        <v>3.0816595720929143E-3</v>
      </c>
      <c r="AC24" s="52">
        <v>0.99691834042790706</v>
      </c>
      <c r="AD24" s="54">
        <f t="shared" si="4"/>
        <v>0.49815373412249392</v>
      </c>
      <c r="AE24" s="55"/>
    </row>
    <row r="25" spans="1:31" s="29" customFormat="1" ht="20.100000000000001" customHeight="1" x14ac:dyDescent="0.25">
      <c r="A25" s="21"/>
      <c r="B25" s="56">
        <v>36</v>
      </c>
      <c r="C25" s="152">
        <v>3</v>
      </c>
      <c r="D25" s="58" t="s">
        <v>52</v>
      </c>
      <c r="E25" s="48">
        <v>34870</v>
      </c>
      <c r="F25" s="48">
        <v>25603</v>
      </c>
      <c r="G25" s="48">
        <v>0</v>
      </c>
      <c r="H25" s="48">
        <v>145000</v>
      </c>
      <c r="I25" s="48">
        <v>145000</v>
      </c>
      <c r="J25" s="60"/>
      <c r="K25" s="50">
        <v>58720.86</v>
      </c>
      <c r="L25" s="61">
        <f t="shared" si="0"/>
        <v>404.97144827586209</v>
      </c>
      <c r="M25" s="60"/>
      <c r="N25" s="50">
        <v>28903.759999999998</v>
      </c>
      <c r="O25" s="61">
        <f t="shared" si="1"/>
        <v>199.33627586206896</v>
      </c>
      <c r="P25" s="60"/>
      <c r="Q25" s="50">
        <v>29817.1</v>
      </c>
      <c r="R25" s="61">
        <f t="shared" si="2"/>
        <v>205.6351724137931</v>
      </c>
      <c r="S25" s="60"/>
      <c r="T25" s="52">
        <v>2.7641732425123931E-2</v>
      </c>
      <c r="U25" s="52">
        <v>0</v>
      </c>
      <c r="V25" s="52">
        <v>9.8518670235291192E-2</v>
      </c>
      <c r="W25" s="52">
        <v>0.28170210380933142</v>
      </c>
      <c r="X25" s="52">
        <v>0.58379947799179077</v>
      </c>
      <c r="Y25" s="52">
        <v>8.3380155384628167E-3</v>
      </c>
      <c r="Z25" s="62">
        <f t="shared" si="3"/>
        <v>0.49222303624299779</v>
      </c>
      <c r="AA25" s="52">
        <v>0</v>
      </c>
      <c r="AB25" s="52">
        <v>0</v>
      </c>
      <c r="AC25" s="52">
        <v>1</v>
      </c>
      <c r="AD25" s="54">
        <f t="shared" si="4"/>
        <v>0.50777696375700221</v>
      </c>
      <c r="AE25" s="55"/>
    </row>
    <row r="26" spans="1:31" s="29" customFormat="1" ht="20.100000000000001" customHeight="1" x14ac:dyDescent="0.25">
      <c r="A26" s="21"/>
      <c r="B26" s="56">
        <v>41</v>
      </c>
      <c r="C26" s="152">
        <v>5</v>
      </c>
      <c r="D26" s="58" t="s">
        <v>81</v>
      </c>
      <c r="E26" s="48">
        <v>6392</v>
      </c>
      <c r="F26" s="48">
        <v>3318</v>
      </c>
      <c r="G26" s="48">
        <v>0</v>
      </c>
      <c r="H26" s="48">
        <v>21612</v>
      </c>
      <c r="I26" s="48">
        <v>21612</v>
      </c>
      <c r="J26" s="60"/>
      <c r="K26" s="50">
        <v>4606.92</v>
      </c>
      <c r="L26" s="61">
        <f t="shared" si="0"/>
        <v>213.16490838423098</v>
      </c>
      <c r="M26" s="60"/>
      <c r="N26" s="50">
        <v>2197.4</v>
      </c>
      <c r="O26" s="61">
        <f t="shared" si="1"/>
        <v>101.67499537294096</v>
      </c>
      <c r="P26" s="60"/>
      <c r="Q26" s="50">
        <v>2409.52</v>
      </c>
      <c r="R26" s="61">
        <f t="shared" si="2"/>
        <v>111.48991301129003</v>
      </c>
      <c r="S26" s="60">
        <v>2</v>
      </c>
      <c r="T26" s="52">
        <v>5.4191317011013013E-2</v>
      </c>
      <c r="U26" s="52">
        <v>0</v>
      </c>
      <c r="V26" s="52">
        <v>0.25480112860653498</v>
      </c>
      <c r="W26" s="52">
        <v>0.69100755438245198</v>
      </c>
      <c r="X26" s="52">
        <v>0</v>
      </c>
      <c r="Y26" s="52">
        <v>0</v>
      </c>
      <c r="Z26" s="62">
        <f t="shared" si="3"/>
        <v>0.47697811118925443</v>
      </c>
      <c r="AA26" s="52">
        <v>0</v>
      </c>
      <c r="AB26" s="52">
        <v>0</v>
      </c>
      <c r="AC26" s="52">
        <v>1</v>
      </c>
      <c r="AD26" s="54">
        <f t="shared" si="4"/>
        <v>0.52302188881074552</v>
      </c>
      <c r="AE26" s="55"/>
    </row>
    <row r="27" spans="1:31" s="29" customFormat="1" ht="20.100000000000001" customHeight="1" x14ac:dyDescent="0.25">
      <c r="A27" s="21"/>
      <c r="B27" s="56">
        <v>878</v>
      </c>
      <c r="C27" s="152">
        <v>4</v>
      </c>
      <c r="D27" s="58" t="s">
        <v>82</v>
      </c>
      <c r="E27" s="48">
        <v>41455</v>
      </c>
      <c r="F27" s="48">
        <v>7425</v>
      </c>
      <c r="G27" s="48">
        <v>0</v>
      </c>
      <c r="H27" s="48">
        <v>121781</v>
      </c>
      <c r="I27" s="48">
        <v>121781</v>
      </c>
      <c r="J27" s="60"/>
      <c r="K27" s="50">
        <v>47800.379758008457</v>
      </c>
      <c r="L27" s="61">
        <f t="shared" si="0"/>
        <v>392.51098084272962</v>
      </c>
      <c r="M27" s="60"/>
      <c r="N27" s="50">
        <v>22568.455294307187</v>
      </c>
      <c r="O27" s="61">
        <f t="shared" si="1"/>
        <v>185.32000307360909</v>
      </c>
      <c r="P27" s="60">
        <v>5</v>
      </c>
      <c r="Q27" s="50">
        <v>25231.924463701267</v>
      </c>
      <c r="R27" s="61">
        <f t="shared" si="2"/>
        <v>207.19097776912054</v>
      </c>
      <c r="S27" s="60">
        <v>1</v>
      </c>
      <c r="T27" s="52">
        <v>2.9732207687659506E-2</v>
      </c>
      <c r="U27" s="52">
        <v>0</v>
      </c>
      <c r="V27" s="52">
        <v>9.2920847822889369E-2</v>
      </c>
      <c r="W27" s="52">
        <v>0.44127743215602844</v>
      </c>
      <c r="X27" s="52">
        <v>0.42805833045844494</v>
      </c>
      <c r="Y27" s="52">
        <v>8.0111818749777786E-3</v>
      </c>
      <c r="Z27" s="62">
        <f t="shared" si="3"/>
        <v>0.47213966517757794</v>
      </c>
      <c r="AA27" s="52">
        <v>0</v>
      </c>
      <c r="AB27" s="52">
        <v>1.791381393243503E-3</v>
      </c>
      <c r="AC27" s="52">
        <v>0.99820861860675647</v>
      </c>
      <c r="AD27" s="54">
        <f t="shared" si="4"/>
        <v>0.52786033482242201</v>
      </c>
      <c r="AE27" s="55"/>
    </row>
    <row r="28" spans="1:31" s="29" customFormat="1" ht="20.100000000000001" customHeight="1" x14ac:dyDescent="0.25">
      <c r="A28" s="21"/>
      <c r="B28" s="56">
        <v>270</v>
      </c>
      <c r="C28" s="152">
        <v>1</v>
      </c>
      <c r="D28" s="58" t="s">
        <v>83</v>
      </c>
      <c r="E28" s="48">
        <v>344928</v>
      </c>
      <c r="F28" s="48">
        <v>109895</v>
      </c>
      <c r="G28" s="48">
        <v>0</v>
      </c>
      <c r="H28" s="48">
        <v>1451022</v>
      </c>
      <c r="I28" s="48">
        <v>1451022</v>
      </c>
      <c r="J28" s="60"/>
      <c r="K28" s="50">
        <v>533711.25</v>
      </c>
      <c r="L28" s="61">
        <f t="shared" si="0"/>
        <v>367.81747623399229</v>
      </c>
      <c r="M28" s="60"/>
      <c r="N28" s="50">
        <v>250125.48</v>
      </c>
      <c r="O28" s="61">
        <f t="shared" si="1"/>
        <v>172.37883367722887</v>
      </c>
      <c r="P28" s="60"/>
      <c r="Q28" s="50">
        <v>283585.77</v>
      </c>
      <c r="R28" s="61">
        <f t="shared" si="2"/>
        <v>195.43864255676343</v>
      </c>
      <c r="S28" s="60"/>
      <c r="T28" s="52">
        <v>3.1964476390010328E-2</v>
      </c>
      <c r="U28" s="52">
        <v>1.1463446267049643E-3</v>
      </c>
      <c r="V28" s="52">
        <v>7.1945449140167567E-2</v>
      </c>
      <c r="W28" s="52">
        <v>0.41223085309021695</v>
      </c>
      <c r="X28" s="52">
        <v>0.47829297518989267</v>
      </c>
      <c r="Y28" s="52">
        <v>4.4199015630074952E-3</v>
      </c>
      <c r="Z28" s="62">
        <f t="shared" si="3"/>
        <v>0.46865319027845115</v>
      </c>
      <c r="AA28" s="52">
        <v>4.8834643571854817E-2</v>
      </c>
      <c r="AB28" s="52">
        <v>1.0995615189013186E-3</v>
      </c>
      <c r="AC28" s="52">
        <v>0.95006579490924381</v>
      </c>
      <c r="AD28" s="54">
        <f t="shared" si="4"/>
        <v>0.53134680972154891</v>
      </c>
      <c r="AE28" s="55"/>
    </row>
    <row r="29" spans="1:31" s="29" customFormat="1" ht="20.100000000000001" customHeight="1" x14ac:dyDescent="0.25">
      <c r="A29" s="21"/>
      <c r="B29" s="56">
        <v>183</v>
      </c>
      <c r="C29" s="152">
        <v>4</v>
      </c>
      <c r="D29" s="58" t="s">
        <v>50</v>
      </c>
      <c r="E29" s="48">
        <v>61394</v>
      </c>
      <c r="F29" s="48">
        <v>15124</v>
      </c>
      <c r="G29" s="48">
        <v>1200</v>
      </c>
      <c r="H29" s="48">
        <v>166004</v>
      </c>
      <c r="I29" s="48">
        <v>166504</v>
      </c>
      <c r="J29" s="60"/>
      <c r="K29" s="50">
        <v>72754.13</v>
      </c>
      <c r="L29" s="61">
        <f t="shared" si="0"/>
        <v>436.95124441454863</v>
      </c>
      <c r="M29" s="60"/>
      <c r="N29" s="50">
        <v>33609.32</v>
      </c>
      <c r="O29" s="61">
        <f t="shared" si="1"/>
        <v>201.85292845817517</v>
      </c>
      <c r="P29" s="60"/>
      <c r="Q29" s="50">
        <v>39144.81</v>
      </c>
      <c r="R29" s="61">
        <f t="shared" si="2"/>
        <v>235.09831595637343</v>
      </c>
      <c r="S29" s="60"/>
      <c r="T29" s="52">
        <v>2.7215070105554053E-2</v>
      </c>
      <c r="U29" s="52">
        <v>1.3659901479708605E-3</v>
      </c>
      <c r="V29" s="52">
        <v>7.6810836994024273E-2</v>
      </c>
      <c r="W29" s="52">
        <v>0.566473525795821</v>
      </c>
      <c r="X29" s="52">
        <v>0.32052865098133493</v>
      </c>
      <c r="Y29" s="52">
        <v>7.6059259752949476E-3</v>
      </c>
      <c r="Z29" s="62">
        <f t="shared" si="3"/>
        <v>0.46195755484946349</v>
      </c>
      <c r="AA29" s="52">
        <v>0</v>
      </c>
      <c r="AB29" s="52">
        <v>2.7988384667086137E-3</v>
      </c>
      <c r="AC29" s="52">
        <v>0.99720116153329141</v>
      </c>
      <c r="AD29" s="54">
        <f t="shared" si="4"/>
        <v>0.53804244515053645</v>
      </c>
      <c r="AE29" s="55"/>
    </row>
    <row r="30" spans="1:31" s="29" customFormat="1" ht="20.100000000000001" customHeight="1" x14ac:dyDescent="0.25">
      <c r="A30" s="21"/>
      <c r="B30" s="56">
        <v>441</v>
      </c>
      <c r="C30" s="152">
        <v>2</v>
      </c>
      <c r="D30" s="58" t="s">
        <v>80</v>
      </c>
      <c r="E30" s="48">
        <v>300604</v>
      </c>
      <c r="F30" s="48">
        <v>131448</v>
      </c>
      <c r="G30" s="48">
        <v>26</v>
      </c>
      <c r="H30" s="48">
        <v>1046440</v>
      </c>
      <c r="I30" s="48">
        <v>1046451</v>
      </c>
      <c r="J30" s="60"/>
      <c r="K30" s="50">
        <v>379795.1</v>
      </c>
      <c r="L30" s="61">
        <f t="shared" si="0"/>
        <v>362.93634388996713</v>
      </c>
      <c r="M30" s="60"/>
      <c r="N30" s="50">
        <v>173657.83</v>
      </c>
      <c r="O30" s="61">
        <f t="shared" si="1"/>
        <v>165.94931821939107</v>
      </c>
      <c r="P30" s="60"/>
      <c r="Q30" s="50">
        <v>206137.27000000002</v>
      </c>
      <c r="R30" s="61">
        <f t="shared" si="2"/>
        <v>196.98702567057609</v>
      </c>
      <c r="S30" s="60"/>
      <c r="T30" s="52">
        <v>3.3202533971546232E-2</v>
      </c>
      <c r="U30" s="52">
        <v>9.3292654871939842E-4</v>
      </c>
      <c r="V30" s="52">
        <v>5.3633919069471278E-2</v>
      </c>
      <c r="W30" s="52">
        <v>0.40385987778380045</v>
      </c>
      <c r="X30" s="52">
        <v>0.50617786713101276</v>
      </c>
      <c r="Y30" s="52">
        <v>2.1928754954498742E-3</v>
      </c>
      <c r="Z30" s="62">
        <f t="shared" si="3"/>
        <v>0.45724083854689013</v>
      </c>
      <c r="AA30" s="52">
        <v>0</v>
      </c>
      <c r="AB30" s="52">
        <v>7.9170544948033888E-4</v>
      </c>
      <c r="AC30" s="52">
        <v>0.99920829455051963</v>
      </c>
      <c r="AD30" s="54">
        <f t="shared" si="4"/>
        <v>0.54275916145310998</v>
      </c>
      <c r="AE30" s="55"/>
    </row>
    <row r="31" spans="1:31" s="29" customFormat="1" ht="20.100000000000001" customHeight="1" x14ac:dyDescent="0.25">
      <c r="A31" s="21"/>
      <c r="B31" s="56">
        <v>604</v>
      </c>
      <c r="C31" s="152">
        <v>7</v>
      </c>
      <c r="D31" s="58" t="s">
        <v>104</v>
      </c>
      <c r="E31" s="48">
        <v>5312</v>
      </c>
      <c r="F31" s="48">
        <v>496</v>
      </c>
      <c r="G31" s="48">
        <v>524</v>
      </c>
      <c r="H31" s="48">
        <v>13131</v>
      </c>
      <c r="I31" s="48">
        <v>13349</v>
      </c>
      <c r="J31" s="60"/>
      <c r="K31" s="50">
        <v>4684.59</v>
      </c>
      <c r="L31" s="61">
        <f t="shared" si="0"/>
        <v>350.93190501161138</v>
      </c>
      <c r="M31" s="60"/>
      <c r="N31" s="50">
        <v>2122.1</v>
      </c>
      <c r="O31" s="61">
        <f t="shared" si="1"/>
        <v>158.97070941643568</v>
      </c>
      <c r="P31" s="60"/>
      <c r="Q31" s="50">
        <v>2562.4899999999998</v>
      </c>
      <c r="R31" s="61">
        <f t="shared" si="2"/>
        <v>191.96119559517567</v>
      </c>
      <c r="S31" s="60"/>
      <c r="T31" s="52">
        <v>3.4093586541633289E-2</v>
      </c>
      <c r="U31" s="52">
        <v>0</v>
      </c>
      <c r="V31" s="52">
        <v>0.25440836906837566</v>
      </c>
      <c r="W31" s="52">
        <v>0.41524904575656196</v>
      </c>
      <c r="X31" s="52">
        <v>0.28524574713726975</v>
      </c>
      <c r="Y31" s="52">
        <v>1.1003251496159466E-2</v>
      </c>
      <c r="Z31" s="62">
        <f t="shared" si="3"/>
        <v>0.45299588651301392</v>
      </c>
      <c r="AA31" s="52">
        <v>0</v>
      </c>
      <c r="AB31" s="52">
        <v>0</v>
      </c>
      <c r="AC31" s="52">
        <v>1</v>
      </c>
      <c r="AD31" s="54">
        <f t="shared" si="4"/>
        <v>0.54700411348698597</v>
      </c>
      <c r="AE31" s="55"/>
    </row>
    <row r="32" spans="1:31" s="29" customFormat="1" ht="20.100000000000001" customHeight="1" x14ac:dyDescent="0.25">
      <c r="A32" s="21"/>
      <c r="B32" s="56">
        <v>420</v>
      </c>
      <c r="C32" s="152">
        <v>9</v>
      </c>
      <c r="D32" s="58" t="s">
        <v>74</v>
      </c>
      <c r="E32" s="48">
        <v>5308</v>
      </c>
      <c r="F32" s="48">
        <v>0</v>
      </c>
      <c r="G32" s="48">
        <v>3102</v>
      </c>
      <c r="H32" s="48">
        <v>4404</v>
      </c>
      <c r="I32" s="48">
        <v>5697</v>
      </c>
      <c r="J32" s="60"/>
      <c r="K32" s="50">
        <v>3960.162598048687</v>
      </c>
      <c r="L32" s="61">
        <f t="shared" si="0"/>
        <v>695.13122661904288</v>
      </c>
      <c r="M32" s="60"/>
      <c r="N32" s="50">
        <v>1785.2212144418461</v>
      </c>
      <c r="O32" s="61">
        <f t="shared" si="1"/>
        <v>313.36163146249714</v>
      </c>
      <c r="P32" s="60" t="s">
        <v>134</v>
      </c>
      <c r="Q32" s="50">
        <v>2174.9413836068406</v>
      </c>
      <c r="R32" s="61">
        <f t="shared" si="2"/>
        <v>381.76959515654568</v>
      </c>
      <c r="S32" s="60">
        <v>2</v>
      </c>
      <c r="T32" s="52">
        <v>1.3594953837464943E-2</v>
      </c>
      <c r="U32" s="52">
        <v>1.019481499142406E-3</v>
      </c>
      <c r="V32" s="52">
        <v>0.27733817859362453</v>
      </c>
      <c r="W32" s="52">
        <v>0.45489707147946495</v>
      </c>
      <c r="X32" s="52">
        <v>0.25315031459030307</v>
      </c>
      <c r="Y32" s="52">
        <v>0</v>
      </c>
      <c r="Z32" s="62">
        <f t="shared" si="3"/>
        <v>0.45079492829953199</v>
      </c>
      <c r="AA32" s="52">
        <v>0</v>
      </c>
      <c r="AB32" s="52">
        <v>7.1128353695422983E-3</v>
      </c>
      <c r="AC32" s="52">
        <v>0.99288716463045779</v>
      </c>
      <c r="AD32" s="54">
        <f t="shared" si="4"/>
        <v>0.54920507170046795</v>
      </c>
      <c r="AE32" s="55"/>
    </row>
    <row r="33" spans="1:31" s="29" customFormat="1" ht="20.100000000000001" customHeight="1" x14ac:dyDescent="0.25">
      <c r="A33" s="21"/>
      <c r="B33" s="56">
        <v>239</v>
      </c>
      <c r="C33" s="152">
        <v>7</v>
      </c>
      <c r="D33" s="58" t="s">
        <v>79</v>
      </c>
      <c r="E33" s="48">
        <v>18361</v>
      </c>
      <c r="F33" s="48">
        <v>1832</v>
      </c>
      <c r="G33" s="48">
        <v>744</v>
      </c>
      <c r="H33" s="48">
        <v>35871</v>
      </c>
      <c r="I33" s="48">
        <v>36181</v>
      </c>
      <c r="J33" s="60"/>
      <c r="K33" s="50">
        <v>20653.464105127117</v>
      </c>
      <c r="L33" s="61">
        <f t="shared" si="0"/>
        <v>570.83729319607301</v>
      </c>
      <c r="M33" s="60"/>
      <c r="N33" s="50">
        <v>9235.9854893580487</v>
      </c>
      <c r="O33" s="61">
        <f t="shared" si="1"/>
        <v>255.27170308609627</v>
      </c>
      <c r="P33" s="60">
        <v>5</v>
      </c>
      <c r="Q33" s="50">
        <v>11417.478615769067</v>
      </c>
      <c r="R33" s="61">
        <f t="shared" si="2"/>
        <v>315.56559010997671</v>
      </c>
      <c r="S33" s="60"/>
      <c r="T33" s="52">
        <v>2.1399990312645865E-2</v>
      </c>
      <c r="U33" s="52">
        <v>0</v>
      </c>
      <c r="V33" s="52">
        <v>9.4738130652998378E-3</v>
      </c>
      <c r="W33" s="52">
        <v>0.54330964527628101</v>
      </c>
      <c r="X33" s="52">
        <v>0.42581655134577334</v>
      </c>
      <c r="Y33" s="52">
        <v>0</v>
      </c>
      <c r="Z33" s="62">
        <f t="shared" si="3"/>
        <v>0.44718820253815256</v>
      </c>
      <c r="AA33" s="52">
        <v>0</v>
      </c>
      <c r="AB33" s="52">
        <v>0</v>
      </c>
      <c r="AC33" s="52">
        <v>1</v>
      </c>
      <c r="AD33" s="54">
        <f t="shared" si="4"/>
        <v>0.55281179746184739</v>
      </c>
      <c r="AE33" s="55"/>
    </row>
    <row r="34" spans="1:31" s="29" customFormat="1" ht="20.100000000000001" customHeight="1" x14ac:dyDescent="0.25">
      <c r="A34" s="21"/>
      <c r="B34" s="56">
        <v>8</v>
      </c>
      <c r="C34" s="152">
        <v>5</v>
      </c>
      <c r="D34" s="58" t="s">
        <v>97</v>
      </c>
      <c r="E34" s="48">
        <v>11403</v>
      </c>
      <c r="F34" s="48">
        <v>4116</v>
      </c>
      <c r="G34" s="48">
        <v>0</v>
      </c>
      <c r="H34" s="48">
        <v>33232</v>
      </c>
      <c r="I34" s="48">
        <v>33232</v>
      </c>
      <c r="J34" s="60"/>
      <c r="K34" s="50">
        <v>13196.58</v>
      </c>
      <c r="L34" s="61">
        <f t="shared" si="0"/>
        <v>397.10459797785268</v>
      </c>
      <c r="M34" s="60"/>
      <c r="N34" s="50">
        <v>5870.52</v>
      </c>
      <c r="O34" s="61">
        <f t="shared" si="1"/>
        <v>176.65262397688974</v>
      </c>
      <c r="P34" s="60"/>
      <c r="Q34" s="50">
        <v>7326.0599999999995</v>
      </c>
      <c r="R34" s="61">
        <f t="shared" si="2"/>
        <v>220.45197400096291</v>
      </c>
      <c r="S34" s="60">
        <v>1</v>
      </c>
      <c r="T34" s="52">
        <v>3.1191444710178998E-2</v>
      </c>
      <c r="U34" s="52">
        <v>0</v>
      </c>
      <c r="V34" s="52">
        <v>9.5710431103207205E-2</v>
      </c>
      <c r="W34" s="52">
        <v>0.53231229942151626</v>
      </c>
      <c r="X34" s="52">
        <v>0.33040343955901691</v>
      </c>
      <c r="Y34" s="52">
        <v>1.0382385206080551E-2</v>
      </c>
      <c r="Z34" s="62">
        <f t="shared" si="3"/>
        <v>0.44485162064716771</v>
      </c>
      <c r="AA34" s="52">
        <v>0</v>
      </c>
      <c r="AB34" s="52">
        <v>2.346418129253651E-3</v>
      </c>
      <c r="AC34" s="52">
        <v>0.99765358187074638</v>
      </c>
      <c r="AD34" s="54">
        <f t="shared" si="4"/>
        <v>0.55514837935283234</v>
      </c>
      <c r="AE34" s="55"/>
    </row>
    <row r="35" spans="1:31" s="29" customFormat="1" ht="20.100000000000001" customHeight="1" x14ac:dyDescent="0.25">
      <c r="A35" s="21"/>
      <c r="B35" s="56">
        <v>952</v>
      </c>
      <c r="C35" s="152">
        <v>9</v>
      </c>
      <c r="D35" s="58" t="s">
        <v>132</v>
      </c>
      <c r="E35" s="48">
        <v>791</v>
      </c>
      <c r="F35" s="48">
        <v>0</v>
      </c>
      <c r="G35" s="48">
        <v>479</v>
      </c>
      <c r="H35" s="48">
        <v>670</v>
      </c>
      <c r="I35" s="48">
        <v>870</v>
      </c>
      <c r="J35" s="60"/>
      <c r="K35" s="50">
        <v>241.56119574940249</v>
      </c>
      <c r="L35" s="61">
        <f t="shared" si="0"/>
        <v>277.65654683839364</v>
      </c>
      <c r="M35" s="60"/>
      <c r="N35" s="50">
        <v>107.438956599522</v>
      </c>
      <c r="O35" s="61">
        <f t="shared" si="1"/>
        <v>123.49305356266898</v>
      </c>
      <c r="P35" s="60">
        <v>6</v>
      </c>
      <c r="Q35" s="50">
        <v>134.1222391498805</v>
      </c>
      <c r="R35" s="61">
        <f t="shared" si="2"/>
        <v>154.16349327572473</v>
      </c>
      <c r="S35" s="60"/>
      <c r="T35" s="52">
        <v>3.4345084099750248E-2</v>
      </c>
      <c r="U35" s="52">
        <v>4.970264203053288E-2</v>
      </c>
      <c r="V35" s="52">
        <v>8.3768497804268902E-3</v>
      </c>
      <c r="W35" s="52">
        <v>0.90757542408928993</v>
      </c>
      <c r="X35" s="52">
        <v>0</v>
      </c>
      <c r="Y35" s="52">
        <v>0</v>
      </c>
      <c r="Z35" s="62">
        <f t="shared" si="3"/>
        <v>0.44476910402025016</v>
      </c>
      <c r="AA35" s="52">
        <v>0</v>
      </c>
      <c r="AB35" s="52">
        <v>0</v>
      </c>
      <c r="AC35" s="52">
        <v>1</v>
      </c>
      <c r="AD35" s="54">
        <f t="shared" si="4"/>
        <v>0.55523089597974995</v>
      </c>
      <c r="AE35" s="55"/>
    </row>
    <row r="36" spans="1:31" s="29" customFormat="1" ht="20.100000000000001" customHeight="1" x14ac:dyDescent="0.25">
      <c r="A36" s="21"/>
      <c r="B36" s="56">
        <v>50</v>
      </c>
      <c r="C36" s="152">
        <v>1</v>
      </c>
      <c r="D36" s="58" t="s">
        <v>65</v>
      </c>
      <c r="E36" s="48">
        <v>128867</v>
      </c>
      <c r="F36" s="48">
        <v>60810</v>
      </c>
      <c r="G36" s="48">
        <v>0</v>
      </c>
      <c r="H36" s="48">
        <v>443000</v>
      </c>
      <c r="I36" s="48">
        <v>443000</v>
      </c>
      <c r="J36" s="60"/>
      <c r="K36" s="50">
        <v>169973.36</v>
      </c>
      <c r="L36" s="61">
        <f t="shared" si="0"/>
        <v>383.68704288939051</v>
      </c>
      <c r="M36" s="60"/>
      <c r="N36" s="50">
        <v>74210.490000000005</v>
      </c>
      <c r="O36" s="61">
        <f t="shared" si="1"/>
        <v>167.51803611738148</v>
      </c>
      <c r="P36" s="60"/>
      <c r="Q36" s="50">
        <v>95762.87</v>
      </c>
      <c r="R36" s="61">
        <f t="shared" si="2"/>
        <v>216.16900677200903</v>
      </c>
      <c r="S36" s="60"/>
      <c r="T36" s="52">
        <v>3.2891980635082717E-2</v>
      </c>
      <c r="U36" s="52">
        <v>1.3952205409235271E-2</v>
      </c>
      <c r="V36" s="52">
        <v>0.13487985323907711</v>
      </c>
      <c r="W36" s="52">
        <v>0.43029065028407709</v>
      </c>
      <c r="X36" s="52">
        <v>0.38161154844820455</v>
      </c>
      <c r="Y36" s="52">
        <v>6.3737619843232405E-3</v>
      </c>
      <c r="Z36" s="62">
        <f t="shared" si="3"/>
        <v>0.43660071201745976</v>
      </c>
      <c r="AA36" s="52">
        <v>0</v>
      </c>
      <c r="AB36" s="52">
        <v>0</v>
      </c>
      <c r="AC36" s="52">
        <v>1</v>
      </c>
      <c r="AD36" s="54">
        <f t="shared" si="4"/>
        <v>0.56339928798254035</v>
      </c>
      <c r="AE36" s="55"/>
    </row>
    <row r="37" spans="1:31" s="29" customFormat="1" ht="20.100000000000001" customHeight="1" x14ac:dyDescent="0.25">
      <c r="A37" s="21"/>
      <c r="B37" s="56">
        <v>233</v>
      </c>
      <c r="C37" s="152">
        <v>5</v>
      </c>
      <c r="D37" s="58" t="s">
        <v>95</v>
      </c>
      <c r="E37" s="48">
        <v>14704</v>
      </c>
      <c r="F37" s="48">
        <v>3741</v>
      </c>
      <c r="G37" s="48">
        <v>0</v>
      </c>
      <c r="H37" s="48">
        <v>43276</v>
      </c>
      <c r="I37" s="48">
        <v>43276</v>
      </c>
      <c r="J37" s="60"/>
      <c r="K37" s="50">
        <v>22068.725810195941</v>
      </c>
      <c r="L37" s="61">
        <f t="shared" si="0"/>
        <v>509.95299496709356</v>
      </c>
      <c r="M37" s="60"/>
      <c r="N37" s="50">
        <v>9426.0269735257061</v>
      </c>
      <c r="O37" s="61">
        <f t="shared" si="1"/>
        <v>217.81188126272545</v>
      </c>
      <c r="P37" s="60" t="s">
        <v>134</v>
      </c>
      <c r="Q37" s="50">
        <v>12642.698836670235</v>
      </c>
      <c r="R37" s="61">
        <f t="shared" si="2"/>
        <v>292.14111370436814</v>
      </c>
      <c r="S37" s="60">
        <v>1</v>
      </c>
      <c r="T37" s="52">
        <v>2.5296978320741032E-2</v>
      </c>
      <c r="U37" s="52">
        <v>0</v>
      </c>
      <c r="V37" s="52">
        <v>1.3146578123322412E-2</v>
      </c>
      <c r="W37" s="52">
        <v>0.37360527952492151</v>
      </c>
      <c r="X37" s="52">
        <v>0.57904072910059345</v>
      </c>
      <c r="Y37" s="52">
        <v>8.9104349304216374E-3</v>
      </c>
      <c r="Z37" s="62">
        <f t="shared" si="3"/>
        <v>0.42712148651422371</v>
      </c>
      <c r="AA37" s="52">
        <v>0</v>
      </c>
      <c r="AB37" s="52">
        <v>2.7683962460991525E-4</v>
      </c>
      <c r="AC37" s="52">
        <v>0.99972316037539011</v>
      </c>
      <c r="AD37" s="54">
        <f t="shared" si="4"/>
        <v>0.57287851348577634</v>
      </c>
      <c r="AE37" s="55"/>
    </row>
    <row r="38" spans="1:31" s="29" customFormat="1" ht="20.100000000000001" customHeight="1" x14ac:dyDescent="0.25">
      <c r="A38" s="21"/>
      <c r="B38" s="56">
        <v>172</v>
      </c>
      <c r="C38" s="152">
        <v>1</v>
      </c>
      <c r="D38" s="58" t="s">
        <v>55</v>
      </c>
      <c r="E38" s="48">
        <v>183095</v>
      </c>
      <c r="F38" s="48">
        <v>52808</v>
      </c>
      <c r="G38" s="48">
        <v>0</v>
      </c>
      <c r="H38" s="48">
        <v>593901</v>
      </c>
      <c r="I38" s="48">
        <v>593901</v>
      </c>
      <c r="J38" s="60"/>
      <c r="K38" s="50">
        <v>245780.37</v>
      </c>
      <c r="L38" s="61">
        <f t="shared" si="0"/>
        <v>413.84064010668448</v>
      </c>
      <c r="M38" s="60"/>
      <c r="N38" s="50">
        <v>104587.8</v>
      </c>
      <c r="O38" s="61">
        <f t="shared" si="1"/>
        <v>176.10308788838543</v>
      </c>
      <c r="P38" s="60"/>
      <c r="Q38" s="50">
        <v>141192.57</v>
      </c>
      <c r="R38" s="61">
        <f t="shared" si="2"/>
        <v>237.73755221829902</v>
      </c>
      <c r="S38" s="60">
        <v>1</v>
      </c>
      <c r="T38" s="52">
        <v>3.1288448557097483E-2</v>
      </c>
      <c r="U38" s="52">
        <v>0</v>
      </c>
      <c r="V38" s="52">
        <v>9.2579918499098357E-2</v>
      </c>
      <c r="W38" s="52">
        <v>0.382368402433171</v>
      </c>
      <c r="X38" s="52">
        <v>0.48649354896077746</v>
      </c>
      <c r="Y38" s="52">
        <v>7.2696815498557192E-3</v>
      </c>
      <c r="Z38" s="62">
        <f t="shared" si="3"/>
        <v>0.42553357698989552</v>
      </c>
      <c r="AA38" s="52">
        <v>0</v>
      </c>
      <c r="AB38" s="52">
        <v>3.1355757601125894E-3</v>
      </c>
      <c r="AC38" s="52">
        <v>0.99686442423988741</v>
      </c>
      <c r="AD38" s="54">
        <f t="shared" si="4"/>
        <v>0.57446642301010453</v>
      </c>
      <c r="AE38" s="55"/>
    </row>
    <row r="39" spans="1:31" s="29" customFormat="1" ht="20.100000000000001" customHeight="1" x14ac:dyDescent="0.25">
      <c r="A39" s="21"/>
      <c r="B39" s="56">
        <v>361</v>
      </c>
      <c r="C39" s="152">
        <v>7</v>
      </c>
      <c r="D39" s="58" t="s">
        <v>41</v>
      </c>
      <c r="E39" s="48">
        <v>9525</v>
      </c>
      <c r="F39" s="48">
        <v>1159</v>
      </c>
      <c r="G39" s="48">
        <v>6</v>
      </c>
      <c r="H39" s="48">
        <v>26505</v>
      </c>
      <c r="I39" s="48">
        <v>26508</v>
      </c>
      <c r="J39" s="60"/>
      <c r="K39" s="50">
        <v>11340.34</v>
      </c>
      <c r="L39" s="61">
        <f t="shared" ref="L39:L70" si="5">K39*1000/I39</f>
        <v>427.80820884261357</v>
      </c>
      <c r="M39" s="60"/>
      <c r="N39" s="50">
        <v>4606.5</v>
      </c>
      <c r="O39" s="61">
        <f t="shared" ref="O39:O70" si="6">N39*1000/I39</f>
        <v>173.77772747849707</v>
      </c>
      <c r="P39" s="60"/>
      <c r="Q39" s="50">
        <v>6733.84</v>
      </c>
      <c r="R39" s="61">
        <f t="shared" ref="R39:R70" si="7">Q39*1000/I39</f>
        <v>254.0304813641165</v>
      </c>
      <c r="S39" s="60"/>
      <c r="T39" s="52">
        <v>3.1703028329534352E-2</v>
      </c>
      <c r="U39" s="52">
        <v>8.1341582546401829E-3</v>
      </c>
      <c r="V39" s="52">
        <v>9.8608488006078368E-2</v>
      </c>
      <c r="W39" s="52">
        <v>0.55290133507000983</v>
      </c>
      <c r="X39" s="52">
        <v>0.29173124932161076</v>
      </c>
      <c r="Y39" s="52">
        <v>1.692174101812656E-2</v>
      </c>
      <c r="Z39" s="62">
        <f t="shared" ref="Z39:Z70" si="8">N39/K39</f>
        <v>0.40620475223846902</v>
      </c>
      <c r="AA39" s="52">
        <v>0</v>
      </c>
      <c r="AB39" s="52">
        <v>0</v>
      </c>
      <c r="AC39" s="52">
        <v>1</v>
      </c>
      <c r="AD39" s="54">
        <f t="shared" ref="AD39:AD70" si="9">Q39/K39</f>
        <v>0.59379524776153092</v>
      </c>
      <c r="AE39" s="55"/>
    </row>
    <row r="40" spans="1:31" s="29" customFormat="1" ht="20.100000000000001" customHeight="1" x14ac:dyDescent="0.25">
      <c r="A40" s="21"/>
      <c r="B40" s="56">
        <v>711</v>
      </c>
      <c r="C40" s="152">
        <v>7</v>
      </c>
      <c r="D40" s="58" t="s">
        <v>31</v>
      </c>
      <c r="E40" s="48">
        <v>1574</v>
      </c>
      <c r="F40" s="48">
        <v>370</v>
      </c>
      <c r="G40" s="48">
        <v>194</v>
      </c>
      <c r="H40" s="48">
        <v>3881</v>
      </c>
      <c r="I40" s="48">
        <v>3962</v>
      </c>
      <c r="J40" s="60"/>
      <c r="K40" s="50">
        <v>1540.66</v>
      </c>
      <c r="L40" s="65">
        <f t="shared" si="5"/>
        <v>388.85916203937404</v>
      </c>
      <c r="M40" s="60"/>
      <c r="N40" s="50">
        <v>616.13</v>
      </c>
      <c r="O40" s="61">
        <f t="shared" si="6"/>
        <v>155.50984351337709</v>
      </c>
      <c r="P40" s="60"/>
      <c r="Q40" s="50">
        <v>924.53</v>
      </c>
      <c r="R40" s="61">
        <f t="shared" si="7"/>
        <v>233.34931852599698</v>
      </c>
      <c r="S40" s="60"/>
      <c r="T40" s="52">
        <v>3.4700469056854887E-2</v>
      </c>
      <c r="U40" s="52">
        <v>0</v>
      </c>
      <c r="V40" s="52">
        <v>0</v>
      </c>
      <c r="W40" s="52">
        <v>0.94171684547092338</v>
      </c>
      <c r="X40" s="52">
        <v>0</v>
      </c>
      <c r="Y40" s="52">
        <v>2.3582685472221771E-2</v>
      </c>
      <c r="Z40" s="62">
        <f t="shared" si="8"/>
        <v>0.39991302428829201</v>
      </c>
      <c r="AA40" s="52">
        <v>0</v>
      </c>
      <c r="AB40" s="52">
        <v>1.6873438395725397E-3</v>
      </c>
      <c r="AC40" s="52">
        <v>0.99831265616042753</v>
      </c>
      <c r="AD40" s="54">
        <f t="shared" si="9"/>
        <v>0.60008697571170788</v>
      </c>
      <c r="AE40" s="55"/>
    </row>
    <row r="41" spans="1:31" s="29" customFormat="1" ht="20.100000000000001" customHeight="1" x14ac:dyDescent="0.25">
      <c r="A41" s="21"/>
      <c r="B41" s="56">
        <v>236</v>
      </c>
      <c r="C41" s="152">
        <v>7</v>
      </c>
      <c r="D41" s="58" t="s">
        <v>73</v>
      </c>
      <c r="E41" s="48">
        <v>6948</v>
      </c>
      <c r="F41" s="48">
        <v>337</v>
      </c>
      <c r="G41" s="48">
        <v>93</v>
      </c>
      <c r="H41" s="48">
        <v>17964</v>
      </c>
      <c r="I41" s="48">
        <v>18003</v>
      </c>
      <c r="J41" s="60"/>
      <c r="K41" s="50">
        <v>7817.94</v>
      </c>
      <c r="L41" s="61">
        <f t="shared" si="5"/>
        <v>434.25762372937845</v>
      </c>
      <c r="M41" s="60"/>
      <c r="N41" s="50">
        <v>3075.24</v>
      </c>
      <c r="O41" s="61">
        <f t="shared" si="6"/>
        <v>170.81819696717213</v>
      </c>
      <c r="P41" s="60"/>
      <c r="Q41" s="50">
        <v>4742.7</v>
      </c>
      <c r="R41" s="61">
        <f t="shared" si="7"/>
        <v>263.43942676220632</v>
      </c>
      <c r="S41" s="60"/>
      <c r="T41" s="52">
        <v>3.2186105799872536E-2</v>
      </c>
      <c r="U41" s="52">
        <v>0</v>
      </c>
      <c r="V41" s="52">
        <v>6.3308879957336667E-2</v>
      </c>
      <c r="W41" s="52">
        <v>0.47788790468386205</v>
      </c>
      <c r="X41" s="52">
        <v>0.41723897972190788</v>
      </c>
      <c r="Y41" s="52">
        <v>9.3781298370208509E-3</v>
      </c>
      <c r="Z41" s="62">
        <f t="shared" si="8"/>
        <v>0.39335681778064296</v>
      </c>
      <c r="AA41" s="52">
        <v>0</v>
      </c>
      <c r="AB41" s="52">
        <v>0</v>
      </c>
      <c r="AC41" s="52">
        <v>1</v>
      </c>
      <c r="AD41" s="54">
        <f t="shared" si="9"/>
        <v>0.60664318221935698</v>
      </c>
      <c r="AE41" s="55"/>
    </row>
    <row r="42" spans="1:31" s="29" customFormat="1" ht="20.100000000000001" customHeight="1" x14ac:dyDescent="0.25">
      <c r="A42" s="21"/>
      <c r="B42" s="56">
        <v>981</v>
      </c>
      <c r="C42" s="152">
        <v>7</v>
      </c>
      <c r="D42" s="58" t="s">
        <v>133</v>
      </c>
      <c r="E42" s="48">
        <v>380</v>
      </c>
      <c r="F42" s="48">
        <v>2</v>
      </c>
      <c r="G42" s="48">
        <v>0</v>
      </c>
      <c r="H42" s="48">
        <v>742</v>
      </c>
      <c r="I42" s="48">
        <v>742</v>
      </c>
      <c r="J42" s="60"/>
      <c r="K42" s="50">
        <v>398.33355208641615</v>
      </c>
      <c r="L42" s="61">
        <f t="shared" si="5"/>
        <v>536.83767127549345</v>
      </c>
      <c r="M42" s="60"/>
      <c r="N42" s="50">
        <v>154.79084166913293</v>
      </c>
      <c r="O42" s="61">
        <f t="shared" si="6"/>
        <v>208.61299416325193</v>
      </c>
      <c r="P42" s="60">
        <v>6</v>
      </c>
      <c r="Q42" s="50">
        <v>243.54271041728322</v>
      </c>
      <c r="R42" s="61">
        <f t="shared" si="7"/>
        <v>328.22467711224152</v>
      </c>
      <c r="S42" s="60"/>
      <c r="T42" s="52">
        <v>2.6422751862428775E-2</v>
      </c>
      <c r="U42" s="52">
        <v>0</v>
      </c>
      <c r="V42" s="52">
        <v>2.3257189903360294E-2</v>
      </c>
      <c r="W42" s="52">
        <v>0.78835957187942129</v>
      </c>
      <c r="X42" s="52">
        <v>0.1619604863547896</v>
      </c>
      <c r="Y42" s="52">
        <v>0</v>
      </c>
      <c r="Z42" s="62">
        <f t="shared" si="8"/>
        <v>0.38859604183067148</v>
      </c>
      <c r="AA42" s="52">
        <v>0</v>
      </c>
      <c r="AB42" s="52">
        <v>0</v>
      </c>
      <c r="AC42" s="52">
        <v>1</v>
      </c>
      <c r="AD42" s="54">
        <f t="shared" si="9"/>
        <v>0.61140395816932847</v>
      </c>
      <c r="AE42" s="55"/>
    </row>
    <row r="43" spans="1:31" s="29" customFormat="1" ht="20.100000000000001" customHeight="1" x14ac:dyDescent="0.25">
      <c r="A43" s="21"/>
      <c r="B43" s="56">
        <v>736</v>
      </c>
      <c r="C43" s="152">
        <v>7</v>
      </c>
      <c r="D43" s="58" t="s">
        <v>63</v>
      </c>
      <c r="E43" s="48">
        <v>1473</v>
      </c>
      <c r="F43" s="48">
        <v>23</v>
      </c>
      <c r="G43" s="48">
        <v>0</v>
      </c>
      <c r="H43" s="48">
        <v>2885</v>
      </c>
      <c r="I43" s="48">
        <v>2885</v>
      </c>
      <c r="J43" s="60"/>
      <c r="K43" s="50">
        <v>1016.39</v>
      </c>
      <c r="L43" s="61">
        <f t="shared" si="5"/>
        <v>352.30155979202772</v>
      </c>
      <c r="M43" s="60"/>
      <c r="N43" s="50">
        <v>384.09</v>
      </c>
      <c r="O43" s="61">
        <f t="shared" si="6"/>
        <v>133.13344887348353</v>
      </c>
      <c r="P43" s="60"/>
      <c r="Q43" s="50">
        <v>632.29999999999995</v>
      </c>
      <c r="R43" s="61">
        <f t="shared" si="7"/>
        <v>219.16811091854419</v>
      </c>
      <c r="S43" s="60"/>
      <c r="T43" s="52">
        <v>4.1396547684136531E-2</v>
      </c>
      <c r="U43" s="52">
        <v>0</v>
      </c>
      <c r="V43" s="52">
        <v>2.1166914004530191E-2</v>
      </c>
      <c r="W43" s="52">
        <v>0.72274727277461026</v>
      </c>
      <c r="X43" s="52">
        <v>0.18951287458668545</v>
      </c>
      <c r="Y43" s="52">
        <v>2.5176390950037753E-2</v>
      </c>
      <c r="Z43" s="62">
        <f t="shared" si="8"/>
        <v>0.37789627997127084</v>
      </c>
      <c r="AA43" s="52">
        <v>0</v>
      </c>
      <c r="AB43" s="52">
        <v>0</v>
      </c>
      <c r="AC43" s="52">
        <v>1</v>
      </c>
      <c r="AD43" s="54">
        <f t="shared" si="9"/>
        <v>0.62210372002872905</v>
      </c>
      <c r="AE43" s="55"/>
    </row>
    <row r="44" spans="1:31" s="29" customFormat="1" ht="20.100000000000001" customHeight="1" x14ac:dyDescent="0.25">
      <c r="A44" s="21"/>
      <c r="B44" s="56">
        <v>600</v>
      </c>
      <c r="C44" s="152">
        <v>7</v>
      </c>
      <c r="D44" s="58" t="s">
        <v>29</v>
      </c>
      <c r="E44" s="48">
        <v>4260</v>
      </c>
      <c r="F44" s="48">
        <v>188</v>
      </c>
      <c r="G44" s="48">
        <v>95</v>
      </c>
      <c r="H44" s="48">
        <v>9949</v>
      </c>
      <c r="I44" s="48">
        <v>9989</v>
      </c>
      <c r="J44" s="60"/>
      <c r="K44" s="50">
        <v>2618.4699999999998</v>
      </c>
      <c r="L44" s="61">
        <f t="shared" si="5"/>
        <v>262.13534888377217</v>
      </c>
      <c r="M44" s="60"/>
      <c r="N44" s="50">
        <v>982.44</v>
      </c>
      <c r="O44" s="61">
        <f t="shared" si="6"/>
        <v>98.352187406146768</v>
      </c>
      <c r="P44" s="60"/>
      <c r="Q44" s="50">
        <v>1636.03</v>
      </c>
      <c r="R44" s="61">
        <f t="shared" si="7"/>
        <v>163.78316147762538</v>
      </c>
      <c r="S44" s="60"/>
      <c r="T44" s="52">
        <v>5.5799845283172507E-2</v>
      </c>
      <c r="U44" s="52">
        <v>0</v>
      </c>
      <c r="V44" s="52">
        <v>2.3411098896624727E-3</v>
      </c>
      <c r="W44" s="52">
        <v>0.9115162249094092</v>
      </c>
      <c r="X44" s="52">
        <v>0</v>
      </c>
      <c r="Y44" s="52">
        <v>3.0342819917755788E-2</v>
      </c>
      <c r="Z44" s="62">
        <f t="shared" si="8"/>
        <v>0.37519620236244833</v>
      </c>
      <c r="AA44" s="52">
        <v>0</v>
      </c>
      <c r="AB44" s="52">
        <v>3.215099967604506E-3</v>
      </c>
      <c r="AC44" s="52">
        <v>0.9967849000323955</v>
      </c>
      <c r="AD44" s="54">
        <f t="shared" si="9"/>
        <v>0.62480379763755178</v>
      </c>
      <c r="AE44" s="55"/>
    </row>
    <row r="45" spans="1:31" s="29" customFormat="1" ht="20.100000000000001" customHeight="1" x14ac:dyDescent="0.25">
      <c r="A45" s="21"/>
      <c r="B45" s="56">
        <v>369</v>
      </c>
      <c r="C45" s="152">
        <v>9</v>
      </c>
      <c r="D45" s="58" t="s">
        <v>58</v>
      </c>
      <c r="E45" s="48">
        <v>4417</v>
      </c>
      <c r="F45" s="48">
        <v>68</v>
      </c>
      <c r="G45" s="48">
        <v>2874</v>
      </c>
      <c r="H45" s="48">
        <v>3343</v>
      </c>
      <c r="I45" s="48">
        <v>4541</v>
      </c>
      <c r="J45" s="60"/>
      <c r="K45" s="50">
        <v>1845.9</v>
      </c>
      <c r="L45" s="61">
        <f t="shared" si="5"/>
        <v>406.49636643911032</v>
      </c>
      <c r="M45" s="60"/>
      <c r="N45" s="50">
        <v>676.34</v>
      </c>
      <c r="O45" s="61">
        <f t="shared" si="6"/>
        <v>148.94076194670777</v>
      </c>
      <c r="P45" s="60"/>
      <c r="Q45" s="50">
        <v>1169.56</v>
      </c>
      <c r="R45" s="61">
        <f t="shared" si="7"/>
        <v>257.55560449240255</v>
      </c>
      <c r="S45" s="60"/>
      <c r="T45" s="52">
        <v>2.7234822722299438E-2</v>
      </c>
      <c r="U45" s="52">
        <v>0</v>
      </c>
      <c r="V45" s="52">
        <v>0.20699648105982196</v>
      </c>
      <c r="W45" s="52">
        <v>0.76576869621787846</v>
      </c>
      <c r="X45" s="52">
        <v>0</v>
      </c>
      <c r="Y45" s="52">
        <v>0</v>
      </c>
      <c r="Z45" s="62">
        <f t="shared" si="8"/>
        <v>0.36640121350018962</v>
      </c>
      <c r="AA45" s="52">
        <v>0</v>
      </c>
      <c r="AB45" s="52">
        <v>0</v>
      </c>
      <c r="AC45" s="52">
        <v>1</v>
      </c>
      <c r="AD45" s="54">
        <f t="shared" si="9"/>
        <v>0.63359878649981038</v>
      </c>
      <c r="AE45" s="55"/>
    </row>
    <row r="46" spans="1:31" s="29" customFormat="1" ht="20.100000000000001" customHeight="1" x14ac:dyDescent="0.25">
      <c r="A46" s="21"/>
      <c r="B46" s="56">
        <v>630</v>
      </c>
      <c r="C46" s="152">
        <v>9</v>
      </c>
      <c r="D46" s="58" t="s">
        <v>72</v>
      </c>
      <c r="E46" s="48">
        <v>3607</v>
      </c>
      <c r="F46" s="48">
        <v>0</v>
      </c>
      <c r="G46" s="48">
        <v>2625</v>
      </c>
      <c r="H46" s="48">
        <v>2285</v>
      </c>
      <c r="I46" s="48">
        <v>3379</v>
      </c>
      <c r="J46" s="60"/>
      <c r="K46" s="50">
        <v>690.87926397324952</v>
      </c>
      <c r="L46" s="61">
        <f t="shared" si="5"/>
        <v>204.46264101013597</v>
      </c>
      <c r="M46" s="60"/>
      <c r="N46" s="50">
        <v>251.91341117859957</v>
      </c>
      <c r="O46" s="61">
        <f t="shared" si="6"/>
        <v>74.552652020893632</v>
      </c>
      <c r="P46" s="60">
        <v>6</v>
      </c>
      <c r="Q46" s="50">
        <v>438.96585279464989</v>
      </c>
      <c r="R46" s="61">
        <f t="shared" si="7"/>
        <v>129.90998898924235</v>
      </c>
      <c r="S46" s="60">
        <v>2</v>
      </c>
      <c r="T46" s="52">
        <v>4.9977490047459369E-2</v>
      </c>
      <c r="U46" s="52">
        <v>0</v>
      </c>
      <c r="V46" s="52">
        <v>6.3116925476934385E-2</v>
      </c>
      <c r="W46" s="52">
        <v>0.88690558447560619</v>
      </c>
      <c r="X46" s="52">
        <v>0</v>
      </c>
      <c r="Y46" s="52">
        <v>0</v>
      </c>
      <c r="Z46" s="62">
        <f t="shared" si="8"/>
        <v>0.3646272573442782</v>
      </c>
      <c r="AA46" s="52">
        <v>0</v>
      </c>
      <c r="AB46" s="52">
        <v>2.4056540919459659E-2</v>
      </c>
      <c r="AC46" s="52">
        <v>0.97594345908054037</v>
      </c>
      <c r="AD46" s="54">
        <f t="shared" si="9"/>
        <v>0.63537274265572175</v>
      </c>
      <c r="AE46" s="55"/>
    </row>
    <row r="47" spans="1:31" s="29" customFormat="1" ht="20.100000000000001" customHeight="1" x14ac:dyDescent="0.25">
      <c r="A47" s="21"/>
      <c r="B47" s="56">
        <v>601</v>
      </c>
      <c r="C47" s="152">
        <v>4</v>
      </c>
      <c r="D47" s="58" t="s">
        <v>59</v>
      </c>
      <c r="E47" s="48">
        <v>35541</v>
      </c>
      <c r="F47" s="48">
        <v>3028</v>
      </c>
      <c r="G47" s="48">
        <v>7070</v>
      </c>
      <c r="H47" s="48">
        <v>75423</v>
      </c>
      <c r="I47" s="48">
        <v>78369</v>
      </c>
      <c r="J47" s="60"/>
      <c r="K47" s="50">
        <v>38061.24</v>
      </c>
      <c r="L47" s="63">
        <f t="shared" si="5"/>
        <v>485.66703671094439</v>
      </c>
      <c r="M47" s="60"/>
      <c r="N47" s="50">
        <v>13837.21</v>
      </c>
      <c r="O47" s="63">
        <f t="shared" si="6"/>
        <v>176.56484068955837</v>
      </c>
      <c r="P47" s="60"/>
      <c r="Q47" s="50">
        <v>24224.03</v>
      </c>
      <c r="R47" s="63">
        <f t="shared" si="7"/>
        <v>309.10219602138602</v>
      </c>
      <c r="S47" s="60"/>
      <c r="T47" s="52">
        <v>3.0033511090747339E-2</v>
      </c>
      <c r="U47" s="52">
        <v>0</v>
      </c>
      <c r="V47" s="52">
        <v>0.13797651405160435</v>
      </c>
      <c r="W47" s="52">
        <v>0.56198323216891266</v>
      </c>
      <c r="X47" s="52">
        <v>0.27000674268873565</v>
      </c>
      <c r="Y47" s="52">
        <v>0</v>
      </c>
      <c r="Z47" s="64">
        <f t="shared" si="8"/>
        <v>0.36355121378073862</v>
      </c>
      <c r="AA47" s="52">
        <v>0</v>
      </c>
      <c r="AB47" s="52">
        <v>7.9966050240195385E-3</v>
      </c>
      <c r="AC47" s="52">
        <v>0.99200339497598045</v>
      </c>
      <c r="AD47" s="54">
        <f t="shared" si="9"/>
        <v>0.63644878621926138</v>
      </c>
      <c r="AE47" s="55"/>
    </row>
    <row r="48" spans="1:31" s="29" customFormat="1" ht="20.100000000000001" customHeight="1" x14ac:dyDescent="0.25">
      <c r="A48" s="21"/>
      <c r="B48" s="56">
        <v>795</v>
      </c>
      <c r="C48" s="152">
        <v>8</v>
      </c>
      <c r="D48" s="58" t="s">
        <v>144</v>
      </c>
      <c r="E48" s="48">
        <v>1751</v>
      </c>
      <c r="F48" s="48">
        <v>715</v>
      </c>
      <c r="G48" s="48">
        <v>87</v>
      </c>
      <c r="H48" s="48">
        <v>4794</v>
      </c>
      <c r="I48" s="48">
        <v>4830</v>
      </c>
      <c r="J48" s="60"/>
      <c r="K48" s="50">
        <v>1761.84</v>
      </c>
      <c r="L48" s="61">
        <f t="shared" si="5"/>
        <v>364.77018633540371</v>
      </c>
      <c r="M48" s="60"/>
      <c r="N48" s="50">
        <v>640.23</v>
      </c>
      <c r="O48" s="61">
        <f t="shared" si="6"/>
        <v>132.55279503105589</v>
      </c>
      <c r="P48" s="60"/>
      <c r="Q48" s="50">
        <v>1121.6099999999999</v>
      </c>
      <c r="R48" s="61">
        <f t="shared" si="7"/>
        <v>232.21739130434781</v>
      </c>
      <c r="S48" s="60"/>
      <c r="T48" s="52">
        <v>4.1250800493572624E-2</v>
      </c>
      <c r="U48" s="52">
        <v>0</v>
      </c>
      <c r="V48" s="52">
        <v>0</v>
      </c>
      <c r="W48" s="52">
        <v>0.95874919950642745</v>
      </c>
      <c r="X48" s="52">
        <v>0</v>
      </c>
      <c r="Y48" s="52">
        <v>0</v>
      </c>
      <c r="Z48" s="62">
        <f t="shared" si="8"/>
        <v>0.36338714071652367</v>
      </c>
      <c r="AA48" s="52">
        <v>0</v>
      </c>
      <c r="AB48" s="52">
        <v>0</v>
      </c>
      <c r="AC48" s="52">
        <v>1</v>
      </c>
      <c r="AD48" s="54">
        <f t="shared" si="9"/>
        <v>0.63661285928347633</v>
      </c>
      <c r="AE48" s="55"/>
    </row>
    <row r="49" spans="1:31" s="29" customFormat="1" ht="20.100000000000001" customHeight="1" x14ac:dyDescent="0.25">
      <c r="A49" s="21"/>
      <c r="B49" s="56">
        <v>204</v>
      </c>
      <c r="C49" s="152">
        <v>9</v>
      </c>
      <c r="D49" s="58" t="s">
        <v>129</v>
      </c>
      <c r="E49" s="48">
        <v>6082</v>
      </c>
      <c r="F49" s="48">
        <v>26</v>
      </c>
      <c r="G49" s="48">
        <v>1042</v>
      </c>
      <c r="H49" s="48">
        <v>9804</v>
      </c>
      <c r="I49" s="48">
        <v>10238</v>
      </c>
      <c r="J49" s="60"/>
      <c r="K49" s="50">
        <v>3721.55</v>
      </c>
      <c r="L49" s="61">
        <f t="shared" si="5"/>
        <v>363.50361398710686</v>
      </c>
      <c r="M49" s="60"/>
      <c r="N49" s="50">
        <v>1304.71</v>
      </c>
      <c r="O49" s="61">
        <f t="shared" si="6"/>
        <v>127.43797616722016</v>
      </c>
      <c r="P49" s="60"/>
      <c r="Q49" s="50">
        <v>2416.84</v>
      </c>
      <c r="R49" s="61">
        <f t="shared" si="7"/>
        <v>236.06563781988669</v>
      </c>
      <c r="S49" s="60">
        <v>3</v>
      </c>
      <c r="T49" s="52">
        <v>4.1403836867963E-2</v>
      </c>
      <c r="U49" s="52">
        <v>0</v>
      </c>
      <c r="V49" s="52">
        <v>0.31149450835817921</v>
      </c>
      <c r="W49" s="52">
        <v>0.55217634570134355</v>
      </c>
      <c r="X49" s="52">
        <v>9.4925309072514188E-2</v>
      </c>
      <c r="Y49" s="52">
        <v>0</v>
      </c>
      <c r="Z49" s="62">
        <f t="shared" si="8"/>
        <v>0.35058241861589928</v>
      </c>
      <c r="AA49" s="52">
        <v>0</v>
      </c>
      <c r="AB49" s="52">
        <v>0</v>
      </c>
      <c r="AC49" s="52">
        <v>1</v>
      </c>
      <c r="AD49" s="54">
        <f t="shared" si="9"/>
        <v>0.64941758138410077</v>
      </c>
      <c r="AE49" s="55"/>
    </row>
    <row r="50" spans="1:31" s="29" customFormat="1" ht="20.100000000000001" customHeight="1" x14ac:dyDescent="0.25">
      <c r="A50" s="21"/>
      <c r="B50" s="56">
        <v>103</v>
      </c>
      <c r="C50" s="152">
        <v>3</v>
      </c>
      <c r="D50" s="58" t="s">
        <v>90</v>
      </c>
      <c r="E50" s="48">
        <v>26734</v>
      </c>
      <c r="F50" s="48">
        <v>8362</v>
      </c>
      <c r="G50" s="48">
        <v>50</v>
      </c>
      <c r="H50" s="48">
        <v>77754</v>
      </c>
      <c r="I50" s="48">
        <v>77775</v>
      </c>
      <c r="J50" s="60"/>
      <c r="K50" s="50">
        <v>25472.68</v>
      </c>
      <c r="L50" s="61">
        <f t="shared" si="5"/>
        <v>327.51758277081325</v>
      </c>
      <c r="M50" s="60"/>
      <c r="N50" s="50">
        <v>8810.31</v>
      </c>
      <c r="O50" s="61">
        <f t="shared" si="6"/>
        <v>113.2794599807136</v>
      </c>
      <c r="P50" s="60"/>
      <c r="Q50" s="50">
        <v>16662.37</v>
      </c>
      <c r="R50" s="61">
        <f t="shared" si="7"/>
        <v>214.23812279009962</v>
      </c>
      <c r="S50" s="60"/>
      <c r="T50" s="52">
        <v>4.8627119817577363E-2</v>
      </c>
      <c r="U50" s="52">
        <v>0</v>
      </c>
      <c r="V50" s="52">
        <v>6.654249396445755E-2</v>
      </c>
      <c r="W50" s="52">
        <v>0.48311353403001717</v>
      </c>
      <c r="X50" s="52">
        <v>0.401716852187948</v>
      </c>
      <c r="Y50" s="52">
        <v>0</v>
      </c>
      <c r="Z50" s="62">
        <f t="shared" si="8"/>
        <v>0.34587291168420436</v>
      </c>
      <c r="AA50" s="52">
        <v>0</v>
      </c>
      <c r="AB50" s="52">
        <v>0</v>
      </c>
      <c r="AC50" s="52">
        <v>1</v>
      </c>
      <c r="AD50" s="54">
        <f t="shared" si="9"/>
        <v>0.65412708831579558</v>
      </c>
      <c r="AE50" s="55"/>
    </row>
    <row r="51" spans="1:31" ht="20.100000000000001" customHeight="1" x14ac:dyDescent="0.25">
      <c r="B51" s="56">
        <v>214</v>
      </c>
      <c r="C51" s="152">
        <v>5</v>
      </c>
      <c r="D51" s="58" t="s">
        <v>42</v>
      </c>
      <c r="E51" s="48">
        <v>18347</v>
      </c>
      <c r="F51" s="48">
        <v>4184</v>
      </c>
      <c r="G51" s="48">
        <v>0</v>
      </c>
      <c r="H51" s="48">
        <v>47845</v>
      </c>
      <c r="I51" s="48">
        <v>47845</v>
      </c>
      <c r="J51" s="60"/>
      <c r="K51" s="50">
        <v>21023.74</v>
      </c>
      <c r="L51" s="61">
        <f t="shared" si="5"/>
        <v>439.41352283415193</v>
      </c>
      <c r="M51" s="60"/>
      <c r="N51" s="50">
        <v>7191.68</v>
      </c>
      <c r="O51" s="61">
        <f t="shared" si="6"/>
        <v>150.31204932594838</v>
      </c>
      <c r="P51" s="60"/>
      <c r="Q51" s="50">
        <v>13832.06</v>
      </c>
      <c r="R51" s="61">
        <f t="shared" si="7"/>
        <v>289.10147350820358</v>
      </c>
      <c r="S51" s="60"/>
      <c r="T51" s="52">
        <v>3.6657637714692534E-2</v>
      </c>
      <c r="U51" s="52">
        <v>1.935709041559135E-2</v>
      </c>
      <c r="V51" s="52">
        <v>0.11699213535641186</v>
      </c>
      <c r="W51" s="52">
        <v>0.5907117669306754</v>
      </c>
      <c r="X51" s="52">
        <v>0.22379749933256207</v>
      </c>
      <c r="Y51" s="52">
        <v>1.2483870250066743E-2</v>
      </c>
      <c r="Z51" s="62">
        <f t="shared" si="8"/>
        <v>0.34207424559093669</v>
      </c>
      <c r="AA51" s="52">
        <v>0</v>
      </c>
      <c r="AB51" s="52">
        <v>0</v>
      </c>
      <c r="AC51" s="52">
        <v>1</v>
      </c>
      <c r="AD51" s="54">
        <f t="shared" si="9"/>
        <v>0.6579257544090632</v>
      </c>
      <c r="AE51" s="55"/>
    </row>
    <row r="52" spans="1:31" s="29" customFormat="1" ht="20.100000000000001" customHeight="1" x14ac:dyDescent="0.25">
      <c r="A52" s="21"/>
      <c r="B52" s="56">
        <v>89</v>
      </c>
      <c r="C52" s="152">
        <v>4</v>
      </c>
      <c r="D52" s="58" t="s">
        <v>128</v>
      </c>
      <c r="E52" s="48">
        <v>47894</v>
      </c>
      <c r="F52" s="48">
        <v>2735</v>
      </c>
      <c r="G52" s="48">
        <v>23322</v>
      </c>
      <c r="H52" s="48">
        <v>64172</v>
      </c>
      <c r="I52" s="48">
        <v>73890</v>
      </c>
      <c r="J52" s="60"/>
      <c r="K52" s="50">
        <v>39100.28</v>
      </c>
      <c r="L52" s="61">
        <f t="shared" si="5"/>
        <v>529.16876437948304</v>
      </c>
      <c r="M52" s="60"/>
      <c r="N52" s="50">
        <v>13345.75</v>
      </c>
      <c r="O52" s="61">
        <f t="shared" si="6"/>
        <v>180.61645689538503</v>
      </c>
      <c r="P52" s="60"/>
      <c r="Q52" s="50">
        <v>25754.530000000002</v>
      </c>
      <c r="R52" s="61">
        <f t="shared" si="7"/>
        <v>348.55230748409804</v>
      </c>
      <c r="S52" s="60"/>
      <c r="T52" s="52">
        <v>2.6494576925238371E-2</v>
      </c>
      <c r="U52" s="52">
        <v>0</v>
      </c>
      <c r="V52" s="52">
        <v>6.3916977314875514E-2</v>
      </c>
      <c r="W52" s="52">
        <v>0.6632823183410449</v>
      </c>
      <c r="X52" s="52">
        <v>0.23038645261600132</v>
      </c>
      <c r="Y52" s="52">
        <v>1.5919674802839855E-2</v>
      </c>
      <c r="Z52" s="62">
        <f t="shared" si="8"/>
        <v>0.34132108516869958</v>
      </c>
      <c r="AA52" s="52">
        <v>0</v>
      </c>
      <c r="AB52" s="52">
        <v>2.7645621954661957E-3</v>
      </c>
      <c r="AC52" s="52">
        <v>0.99723543780453383</v>
      </c>
      <c r="AD52" s="54">
        <f t="shared" si="9"/>
        <v>0.65867891483130048</v>
      </c>
      <c r="AE52" s="55"/>
    </row>
    <row r="53" spans="1:31" s="29" customFormat="1" ht="20.100000000000001" customHeight="1" x14ac:dyDescent="0.25">
      <c r="A53" s="21"/>
      <c r="B53" s="56">
        <v>429</v>
      </c>
      <c r="C53" s="152">
        <v>4</v>
      </c>
      <c r="D53" s="58" t="s">
        <v>40</v>
      </c>
      <c r="E53" s="48">
        <v>37552</v>
      </c>
      <c r="F53" s="48">
        <v>189</v>
      </c>
      <c r="G53" s="48">
        <v>565</v>
      </c>
      <c r="H53" s="48">
        <v>103988</v>
      </c>
      <c r="I53" s="48">
        <v>104223</v>
      </c>
      <c r="J53" s="60"/>
      <c r="K53" s="50">
        <v>53248.067987115515</v>
      </c>
      <c r="L53" s="61">
        <f t="shared" si="5"/>
        <v>510.90515516839389</v>
      </c>
      <c r="M53" s="60"/>
      <c r="N53" s="50">
        <v>18158.998289048195</v>
      </c>
      <c r="O53" s="61">
        <f t="shared" si="6"/>
        <v>174.23215882337098</v>
      </c>
      <c r="P53" s="60">
        <v>5</v>
      </c>
      <c r="Q53" s="50">
        <v>35089.069698067331</v>
      </c>
      <c r="R53" s="61">
        <f t="shared" si="7"/>
        <v>336.67299634502297</v>
      </c>
      <c r="S53" s="60"/>
      <c r="T53" s="52">
        <v>3.1552951923871364E-2</v>
      </c>
      <c r="U53" s="52">
        <v>0</v>
      </c>
      <c r="V53" s="52">
        <v>0.21752301184929732</v>
      </c>
      <c r="W53" s="52">
        <v>0.28915967259971714</v>
      </c>
      <c r="X53" s="52">
        <v>0.45529924930025134</v>
      </c>
      <c r="Y53" s="52">
        <v>6.4651143268626594E-3</v>
      </c>
      <c r="Z53" s="62">
        <f t="shared" si="8"/>
        <v>0.34102642547410633</v>
      </c>
      <c r="AA53" s="52">
        <v>0</v>
      </c>
      <c r="AB53" s="52">
        <v>0</v>
      </c>
      <c r="AC53" s="52">
        <v>1</v>
      </c>
      <c r="AD53" s="54">
        <f t="shared" si="9"/>
        <v>0.65897357452589389</v>
      </c>
      <c r="AE53" s="55"/>
    </row>
    <row r="54" spans="1:31" s="29" customFormat="1" ht="20.100000000000001" customHeight="1" x14ac:dyDescent="0.25">
      <c r="A54" s="21"/>
      <c r="B54" s="56">
        <v>229</v>
      </c>
      <c r="C54" s="152">
        <v>7</v>
      </c>
      <c r="D54" s="58" t="s">
        <v>38</v>
      </c>
      <c r="E54" s="48">
        <v>6478</v>
      </c>
      <c r="F54" s="48">
        <v>0</v>
      </c>
      <c r="G54" s="48">
        <v>190</v>
      </c>
      <c r="H54" s="48">
        <v>15287</v>
      </c>
      <c r="I54" s="48">
        <v>15366</v>
      </c>
      <c r="J54" s="60"/>
      <c r="K54" s="50">
        <v>4924.18</v>
      </c>
      <c r="L54" s="61">
        <f t="shared" si="5"/>
        <v>320.45945594168944</v>
      </c>
      <c r="M54" s="60"/>
      <c r="N54" s="50">
        <v>1667.6</v>
      </c>
      <c r="O54" s="61">
        <f t="shared" si="6"/>
        <v>108.52531563191462</v>
      </c>
      <c r="P54" s="60"/>
      <c r="Q54" s="50">
        <v>3256.58</v>
      </c>
      <c r="R54" s="61">
        <f t="shared" si="7"/>
        <v>211.93414030977482</v>
      </c>
      <c r="S54" s="60"/>
      <c r="T54" s="52">
        <v>5.0509714559846493E-2</v>
      </c>
      <c r="U54" s="52">
        <v>0</v>
      </c>
      <c r="V54" s="52">
        <v>2.2217558167426241E-2</v>
      </c>
      <c r="W54" s="52">
        <v>0.651721036219717</v>
      </c>
      <c r="X54" s="52">
        <v>0.25708203406092589</v>
      </c>
      <c r="Y54" s="52">
        <v>1.8469656992084433E-2</v>
      </c>
      <c r="Z54" s="62">
        <f t="shared" si="8"/>
        <v>0.33865537003115237</v>
      </c>
      <c r="AA54" s="52">
        <v>0</v>
      </c>
      <c r="AB54" s="52">
        <v>0</v>
      </c>
      <c r="AC54" s="52">
        <v>1</v>
      </c>
      <c r="AD54" s="54">
        <f t="shared" si="9"/>
        <v>0.66134462996884757</v>
      </c>
      <c r="AE54" s="55"/>
    </row>
    <row r="55" spans="1:31" s="29" customFormat="1" ht="20.100000000000001" customHeight="1" x14ac:dyDescent="0.25">
      <c r="A55" s="21"/>
      <c r="B55" s="56">
        <v>555</v>
      </c>
      <c r="C55" s="152">
        <v>7</v>
      </c>
      <c r="D55" s="58" t="s">
        <v>51</v>
      </c>
      <c r="E55" s="48">
        <v>5299</v>
      </c>
      <c r="F55" s="48">
        <v>71</v>
      </c>
      <c r="G55" s="48">
        <v>1395</v>
      </c>
      <c r="H55" s="48">
        <v>10424</v>
      </c>
      <c r="I55" s="48">
        <v>11005</v>
      </c>
      <c r="J55" s="60"/>
      <c r="K55" s="50">
        <v>5006.6719529096627</v>
      </c>
      <c r="L55" s="61">
        <f t="shared" si="5"/>
        <v>454.94520244522147</v>
      </c>
      <c r="M55" s="60"/>
      <c r="N55" s="50">
        <v>1666.7795623277302</v>
      </c>
      <c r="O55" s="61">
        <f t="shared" si="6"/>
        <v>151.45657086122037</v>
      </c>
      <c r="P55" s="60">
        <v>6</v>
      </c>
      <c r="Q55" s="50">
        <v>3339.8923905819329</v>
      </c>
      <c r="R55" s="61">
        <f t="shared" si="7"/>
        <v>303.48863158400115</v>
      </c>
      <c r="S55" s="60"/>
      <c r="T55" s="52">
        <v>3.4461665656484612E-2</v>
      </c>
      <c r="U55" s="52">
        <v>0</v>
      </c>
      <c r="V55" s="52">
        <v>0.17484615637655487</v>
      </c>
      <c r="W55" s="52">
        <v>0.77758306594408122</v>
      </c>
      <c r="X55" s="52">
        <v>1.3109112022879333E-2</v>
      </c>
      <c r="Y55" s="52">
        <v>0</v>
      </c>
      <c r="Z55" s="62">
        <f t="shared" si="8"/>
        <v>0.33291167825746393</v>
      </c>
      <c r="AA55" s="52">
        <v>0</v>
      </c>
      <c r="AB55" s="52">
        <v>8.1739160450146505E-4</v>
      </c>
      <c r="AC55" s="52">
        <v>0.99918260839549855</v>
      </c>
      <c r="AD55" s="54">
        <f t="shared" si="9"/>
        <v>0.66708832174253618</v>
      </c>
      <c r="AE55" s="55"/>
    </row>
    <row r="56" spans="1:31" s="29" customFormat="1" ht="20.100000000000001" customHeight="1" x14ac:dyDescent="0.25">
      <c r="A56" s="21"/>
      <c r="B56" s="56">
        <v>34</v>
      </c>
      <c r="C56" s="152">
        <v>4</v>
      </c>
      <c r="D56" s="58" t="s">
        <v>69</v>
      </c>
      <c r="E56" s="48">
        <v>26297</v>
      </c>
      <c r="F56" s="48">
        <v>4281</v>
      </c>
      <c r="G56" s="48">
        <v>1570</v>
      </c>
      <c r="H56" s="48">
        <v>66900</v>
      </c>
      <c r="I56" s="48">
        <v>67554</v>
      </c>
      <c r="J56" s="60"/>
      <c r="K56" s="50">
        <v>26889.02</v>
      </c>
      <c r="L56" s="61">
        <f t="shared" si="5"/>
        <v>398.03742191432042</v>
      </c>
      <c r="M56" s="60"/>
      <c r="N56" s="50">
        <v>8866.86</v>
      </c>
      <c r="O56" s="61">
        <f t="shared" si="6"/>
        <v>131.25588418154365</v>
      </c>
      <c r="P56" s="60"/>
      <c r="Q56" s="50">
        <v>18022.16</v>
      </c>
      <c r="R56" s="61">
        <f t="shared" si="7"/>
        <v>266.78153773277677</v>
      </c>
      <c r="S56" s="60"/>
      <c r="T56" s="52">
        <v>4.1572777736425294E-2</v>
      </c>
      <c r="U56" s="52">
        <v>0</v>
      </c>
      <c r="V56" s="52">
        <v>0.16479452703662853</v>
      </c>
      <c r="W56" s="52">
        <v>0.54885720536920624</v>
      </c>
      <c r="X56" s="52">
        <v>0.2389053171021083</v>
      </c>
      <c r="Y56" s="52">
        <v>5.8701727556316431E-3</v>
      </c>
      <c r="Z56" s="62">
        <f t="shared" si="8"/>
        <v>0.32975764828915299</v>
      </c>
      <c r="AA56" s="52">
        <v>0</v>
      </c>
      <c r="AB56" s="52">
        <v>9.1221030109598419E-4</v>
      </c>
      <c r="AC56" s="52">
        <v>0.99908778969890411</v>
      </c>
      <c r="AD56" s="54">
        <f t="shared" si="9"/>
        <v>0.67024235171084701</v>
      </c>
      <c r="AE56" s="55"/>
    </row>
    <row r="57" spans="1:31" s="29" customFormat="1" ht="20.100000000000001" customHeight="1" x14ac:dyDescent="0.25">
      <c r="A57" s="21"/>
      <c r="B57" s="56">
        <v>18</v>
      </c>
      <c r="C57" s="152">
        <v>2</v>
      </c>
      <c r="D57" s="58" t="s">
        <v>48</v>
      </c>
      <c r="E57" s="48">
        <v>139488</v>
      </c>
      <c r="F57" s="48">
        <v>28699</v>
      </c>
      <c r="G57" s="48">
        <v>0</v>
      </c>
      <c r="H57" s="48">
        <v>422630</v>
      </c>
      <c r="I57" s="48">
        <v>422630</v>
      </c>
      <c r="J57" s="60"/>
      <c r="K57" s="50">
        <v>170963.91</v>
      </c>
      <c r="L57" s="61">
        <f t="shared" si="5"/>
        <v>404.52383881882497</v>
      </c>
      <c r="M57" s="60"/>
      <c r="N57" s="50">
        <v>56241.15</v>
      </c>
      <c r="O57" s="61">
        <f t="shared" si="6"/>
        <v>133.07420202068002</v>
      </c>
      <c r="P57" s="60"/>
      <c r="Q57" s="50">
        <v>114722.76</v>
      </c>
      <c r="R57" s="61">
        <f t="shared" si="7"/>
        <v>271.44963679814492</v>
      </c>
      <c r="S57" s="60"/>
      <c r="T57" s="52">
        <v>4.1405447790452361E-2</v>
      </c>
      <c r="U57" s="52">
        <v>0</v>
      </c>
      <c r="V57" s="52">
        <v>9.5264766100977671E-2</v>
      </c>
      <c r="W57" s="52">
        <v>0.43353683201712623</v>
      </c>
      <c r="X57" s="52">
        <v>0.41818134942119783</v>
      </c>
      <c r="Y57" s="52">
        <v>1.1611604670245895E-2</v>
      </c>
      <c r="Z57" s="62">
        <f t="shared" si="8"/>
        <v>0.32896504297310469</v>
      </c>
      <c r="AA57" s="52">
        <v>0</v>
      </c>
      <c r="AB57" s="52">
        <v>1.4774749143064549E-4</v>
      </c>
      <c r="AC57" s="52">
        <v>0.99985225250856935</v>
      </c>
      <c r="AD57" s="54">
        <f t="shared" si="9"/>
        <v>0.67103495702689531</v>
      </c>
      <c r="AE57" s="55"/>
    </row>
    <row r="58" spans="1:31" s="29" customFormat="1" ht="20.100000000000001" customHeight="1" x14ac:dyDescent="0.25">
      <c r="A58" s="21"/>
      <c r="B58" s="56">
        <v>616</v>
      </c>
      <c r="C58" s="152">
        <v>8</v>
      </c>
      <c r="D58" s="58" t="s">
        <v>84</v>
      </c>
      <c r="E58" s="48">
        <v>1675</v>
      </c>
      <c r="F58" s="48">
        <v>35</v>
      </c>
      <c r="G58" s="48">
        <v>566</v>
      </c>
      <c r="H58" s="48">
        <v>2650</v>
      </c>
      <c r="I58" s="48">
        <v>2886</v>
      </c>
      <c r="J58" s="60"/>
      <c r="K58" s="50">
        <v>1049.4926705462415</v>
      </c>
      <c r="L58" s="61">
        <f t="shared" si="5"/>
        <v>363.64957399384667</v>
      </c>
      <c r="M58" s="60"/>
      <c r="N58" s="50">
        <v>341.00013643699322</v>
      </c>
      <c r="O58" s="61">
        <f t="shared" si="6"/>
        <v>118.15666543208357</v>
      </c>
      <c r="P58" s="60">
        <v>6</v>
      </c>
      <c r="Q58" s="50">
        <v>708.49253410924825</v>
      </c>
      <c r="R58" s="61">
        <f t="shared" si="7"/>
        <v>245.49290856176307</v>
      </c>
      <c r="S58" s="60"/>
      <c r="T58" s="52">
        <v>4.2815232136124523E-2</v>
      </c>
      <c r="U58" s="52">
        <v>0</v>
      </c>
      <c r="V58" s="52">
        <v>0</v>
      </c>
      <c r="W58" s="52">
        <v>0.94152495008258064</v>
      </c>
      <c r="X58" s="52">
        <v>0</v>
      </c>
      <c r="Y58" s="52">
        <v>1.5659817781294862E-2</v>
      </c>
      <c r="Z58" s="62">
        <f t="shared" si="8"/>
        <v>0.32491902612288753</v>
      </c>
      <c r="AA58" s="52">
        <v>0</v>
      </c>
      <c r="AB58" s="52">
        <v>2.7946660051814854E-3</v>
      </c>
      <c r="AC58" s="52">
        <v>0.99720533399481848</v>
      </c>
      <c r="AD58" s="54">
        <f t="shared" si="9"/>
        <v>0.67508097387711252</v>
      </c>
      <c r="AE58" s="55"/>
    </row>
    <row r="59" spans="1:31" s="29" customFormat="1" ht="20.100000000000001" customHeight="1" x14ac:dyDescent="0.25">
      <c r="A59" s="21"/>
      <c r="B59" s="56">
        <v>389</v>
      </c>
      <c r="C59" s="152">
        <v>7</v>
      </c>
      <c r="D59" s="58" t="s">
        <v>49</v>
      </c>
      <c r="E59" s="48">
        <v>7445</v>
      </c>
      <c r="F59" s="48">
        <v>0</v>
      </c>
      <c r="G59" s="48">
        <v>0</v>
      </c>
      <c r="H59" s="48">
        <v>15892</v>
      </c>
      <c r="I59" s="48">
        <v>15892</v>
      </c>
      <c r="J59" s="60"/>
      <c r="K59" s="50">
        <v>4888.33</v>
      </c>
      <c r="L59" s="61">
        <f t="shared" si="5"/>
        <v>307.5969041026932</v>
      </c>
      <c r="M59" s="60"/>
      <c r="N59" s="50">
        <v>1588.06</v>
      </c>
      <c r="O59" s="61">
        <f t="shared" si="6"/>
        <v>99.928265794110246</v>
      </c>
      <c r="P59" s="60"/>
      <c r="Q59" s="50">
        <v>3300.27</v>
      </c>
      <c r="R59" s="61">
        <f t="shared" si="7"/>
        <v>207.66863830858293</v>
      </c>
      <c r="S59" s="60"/>
      <c r="T59" s="52">
        <v>5.5136455801418086E-2</v>
      </c>
      <c r="U59" s="52">
        <v>0</v>
      </c>
      <c r="V59" s="52">
        <v>5.9947357152752422E-2</v>
      </c>
      <c r="W59" s="52">
        <v>0.70723398360263479</v>
      </c>
      <c r="X59" s="52">
        <v>0.17768220344319485</v>
      </c>
      <c r="Y59" s="52">
        <v>0</v>
      </c>
      <c r="Z59" s="62">
        <f t="shared" si="8"/>
        <v>0.32486759281799715</v>
      </c>
      <c r="AA59" s="52">
        <v>0</v>
      </c>
      <c r="AB59" s="52">
        <v>1.2950455568786797E-2</v>
      </c>
      <c r="AC59" s="52">
        <v>0.98704954443121329</v>
      </c>
      <c r="AD59" s="54">
        <f t="shared" si="9"/>
        <v>0.67513240718200285</v>
      </c>
      <c r="AE59" s="55"/>
    </row>
    <row r="60" spans="1:31" s="29" customFormat="1" ht="20.100000000000001" customHeight="1" x14ac:dyDescent="0.25">
      <c r="A60" s="21"/>
      <c r="B60" s="56">
        <v>296</v>
      </c>
      <c r="C60" s="152">
        <v>7</v>
      </c>
      <c r="D60" s="58" t="s">
        <v>93</v>
      </c>
      <c r="E60" s="48">
        <v>10441</v>
      </c>
      <c r="F60" s="48">
        <v>238</v>
      </c>
      <c r="G60" s="48">
        <v>3106</v>
      </c>
      <c r="H60" s="48">
        <v>20188</v>
      </c>
      <c r="I60" s="48">
        <v>21482</v>
      </c>
      <c r="J60" s="60"/>
      <c r="K60" s="50">
        <v>5896.03</v>
      </c>
      <c r="L60" s="61">
        <f t="shared" si="5"/>
        <v>274.46373708220835</v>
      </c>
      <c r="M60" s="60"/>
      <c r="N60" s="50">
        <v>1893.8</v>
      </c>
      <c r="O60" s="61">
        <f t="shared" si="6"/>
        <v>88.157527232101287</v>
      </c>
      <c r="P60" s="60"/>
      <c r="Q60" s="50">
        <v>4002.23</v>
      </c>
      <c r="R60" s="61">
        <f t="shared" si="7"/>
        <v>186.30620985010705</v>
      </c>
      <c r="S60" s="60"/>
      <c r="T60" s="52">
        <v>5.8739043193579046E-2</v>
      </c>
      <c r="U60" s="52">
        <v>0</v>
      </c>
      <c r="V60" s="52">
        <v>2.1475340585067063E-2</v>
      </c>
      <c r="W60" s="52">
        <v>0.76049213222093148</v>
      </c>
      <c r="X60" s="52">
        <v>0.13771253564262331</v>
      </c>
      <c r="Y60" s="52">
        <v>2.1580948357799133E-2</v>
      </c>
      <c r="Z60" s="62">
        <f t="shared" si="8"/>
        <v>0.32119917978707707</v>
      </c>
      <c r="AA60" s="52">
        <v>0.20938326882762859</v>
      </c>
      <c r="AB60" s="52">
        <v>2.0738438320636244E-4</v>
      </c>
      <c r="AC60" s="52">
        <v>0.79040934678916508</v>
      </c>
      <c r="AD60" s="54">
        <f t="shared" si="9"/>
        <v>0.67880082021292298</v>
      </c>
      <c r="AE60" s="55"/>
    </row>
    <row r="61" spans="1:31" s="29" customFormat="1" ht="20.100000000000001" customHeight="1" x14ac:dyDescent="0.25">
      <c r="A61" s="21"/>
      <c r="B61" s="56">
        <v>331</v>
      </c>
      <c r="C61" s="152">
        <v>9</v>
      </c>
      <c r="D61" s="58" t="s">
        <v>96</v>
      </c>
      <c r="E61" s="48">
        <v>3736</v>
      </c>
      <c r="F61" s="48">
        <v>8</v>
      </c>
      <c r="G61" s="48">
        <v>0</v>
      </c>
      <c r="H61" s="48">
        <v>6192</v>
      </c>
      <c r="I61" s="48">
        <v>6192</v>
      </c>
      <c r="J61" s="60"/>
      <c r="K61" s="50">
        <v>1884.5820276785062</v>
      </c>
      <c r="L61" s="61">
        <f t="shared" si="5"/>
        <v>304.35756260957788</v>
      </c>
      <c r="M61" s="60"/>
      <c r="N61" s="50">
        <v>596.44962214280486</v>
      </c>
      <c r="O61" s="61">
        <f t="shared" si="6"/>
        <v>96.325843369316033</v>
      </c>
      <c r="P61" s="60">
        <v>6</v>
      </c>
      <c r="Q61" s="50">
        <v>1288.1324055357011</v>
      </c>
      <c r="R61" s="61">
        <f t="shared" si="7"/>
        <v>208.03171924026182</v>
      </c>
      <c r="S61" s="60"/>
      <c r="T61" s="52">
        <v>5.7205166594658054E-2</v>
      </c>
      <c r="U61" s="52">
        <v>0</v>
      </c>
      <c r="V61" s="52">
        <v>2.3975201708781074E-2</v>
      </c>
      <c r="W61" s="52">
        <v>0.91881963169656089</v>
      </c>
      <c r="X61" s="52">
        <v>0</v>
      </c>
      <c r="Y61" s="52">
        <v>0</v>
      </c>
      <c r="Z61" s="62">
        <f t="shared" si="8"/>
        <v>0.31648907470349397</v>
      </c>
      <c r="AA61" s="52">
        <v>0</v>
      </c>
      <c r="AB61" s="52">
        <v>0</v>
      </c>
      <c r="AC61" s="52">
        <v>1</v>
      </c>
      <c r="AD61" s="54">
        <f t="shared" si="9"/>
        <v>0.68351092529650592</v>
      </c>
      <c r="AE61" s="55"/>
    </row>
    <row r="62" spans="1:31" s="29" customFormat="1" ht="20.100000000000001" customHeight="1" x14ac:dyDescent="0.25">
      <c r="A62" s="21"/>
      <c r="B62" s="56">
        <v>565</v>
      </c>
      <c r="C62" s="152">
        <v>5</v>
      </c>
      <c r="D62" s="58" t="s">
        <v>89</v>
      </c>
      <c r="E62" s="48">
        <v>3326</v>
      </c>
      <c r="F62" s="48">
        <v>576</v>
      </c>
      <c r="G62" s="48">
        <v>0</v>
      </c>
      <c r="H62" s="48">
        <v>8223</v>
      </c>
      <c r="I62" s="48">
        <v>8223</v>
      </c>
      <c r="J62" s="60"/>
      <c r="K62" s="50">
        <v>3599.21</v>
      </c>
      <c r="L62" s="61">
        <f t="shared" si="5"/>
        <v>437.70035266934207</v>
      </c>
      <c r="M62" s="60"/>
      <c r="N62" s="50">
        <v>1135.48</v>
      </c>
      <c r="O62" s="61">
        <f t="shared" si="6"/>
        <v>138.08585674328103</v>
      </c>
      <c r="P62" s="60"/>
      <c r="Q62" s="50">
        <v>2463.73</v>
      </c>
      <c r="R62" s="61">
        <f t="shared" si="7"/>
        <v>299.61449592606107</v>
      </c>
      <c r="S62" s="60"/>
      <c r="T62" s="52">
        <v>3.9903829217599607E-2</v>
      </c>
      <c r="U62" s="52">
        <v>0</v>
      </c>
      <c r="V62" s="52">
        <v>7.3889456441328782E-3</v>
      </c>
      <c r="W62" s="52">
        <v>0.76437277627082811</v>
      </c>
      <c r="X62" s="52">
        <v>0.1883344488674393</v>
      </c>
      <c r="Y62" s="52">
        <v>0</v>
      </c>
      <c r="Z62" s="62">
        <f t="shared" si="8"/>
        <v>0.31548034151938897</v>
      </c>
      <c r="AA62" s="52">
        <v>0</v>
      </c>
      <c r="AB62" s="52">
        <v>7.3181720399556772E-3</v>
      </c>
      <c r="AC62" s="52">
        <v>0.99268182796004423</v>
      </c>
      <c r="AD62" s="54">
        <f t="shared" si="9"/>
        <v>0.68451965848061103</v>
      </c>
      <c r="AE62" s="55"/>
    </row>
    <row r="63" spans="1:31" s="29" customFormat="1" ht="20.100000000000001" customHeight="1" x14ac:dyDescent="0.25">
      <c r="A63" s="21"/>
      <c r="B63" s="56">
        <v>885</v>
      </c>
      <c r="C63" s="152">
        <v>5</v>
      </c>
      <c r="D63" s="58" t="s">
        <v>145</v>
      </c>
      <c r="E63" s="48">
        <v>1695</v>
      </c>
      <c r="F63" s="48">
        <v>1880</v>
      </c>
      <c r="G63" s="48">
        <v>0</v>
      </c>
      <c r="H63" s="48">
        <v>6660</v>
      </c>
      <c r="I63" s="48">
        <v>6660</v>
      </c>
      <c r="J63" s="60"/>
      <c r="K63" s="50">
        <v>2176.67</v>
      </c>
      <c r="L63" s="61">
        <f t="shared" si="5"/>
        <v>326.82732732732734</v>
      </c>
      <c r="M63" s="60"/>
      <c r="N63" s="50">
        <v>685.83</v>
      </c>
      <c r="O63" s="61">
        <f t="shared" si="6"/>
        <v>102.97747747747748</v>
      </c>
      <c r="P63" s="60"/>
      <c r="Q63" s="50">
        <v>1490.84</v>
      </c>
      <c r="R63" s="61">
        <f t="shared" si="7"/>
        <v>223.84984984984985</v>
      </c>
      <c r="S63" s="60">
        <v>3</v>
      </c>
      <c r="T63" s="52">
        <v>5.3511803216540546E-2</v>
      </c>
      <c r="U63" s="52">
        <v>0</v>
      </c>
      <c r="V63" s="52">
        <v>0.22760742458043537</v>
      </c>
      <c r="W63" s="52">
        <v>0.71888077220302404</v>
      </c>
      <c r="X63" s="52">
        <v>0</v>
      </c>
      <c r="Y63" s="52">
        <v>0</v>
      </c>
      <c r="Z63" s="62">
        <f t="shared" si="8"/>
        <v>0.3150822127378059</v>
      </c>
      <c r="AA63" s="52">
        <v>0</v>
      </c>
      <c r="AB63" s="52">
        <v>0</v>
      </c>
      <c r="AC63" s="52">
        <v>1</v>
      </c>
      <c r="AD63" s="54">
        <f t="shared" si="9"/>
        <v>0.68491778726219399</v>
      </c>
      <c r="AE63" s="55"/>
    </row>
    <row r="64" spans="1:31" s="29" customFormat="1" ht="20.100000000000001" customHeight="1" x14ac:dyDescent="0.25">
      <c r="A64" s="21"/>
      <c r="B64" s="56">
        <v>179</v>
      </c>
      <c r="C64" s="152">
        <v>3</v>
      </c>
      <c r="D64" s="58" t="s">
        <v>36</v>
      </c>
      <c r="E64" s="48">
        <v>29094</v>
      </c>
      <c r="F64" s="48">
        <v>14466</v>
      </c>
      <c r="G64" s="48">
        <v>0</v>
      </c>
      <c r="H64" s="48">
        <v>108029</v>
      </c>
      <c r="I64" s="48">
        <v>108029</v>
      </c>
      <c r="J64" s="60"/>
      <c r="K64" s="50">
        <v>49250.400000000001</v>
      </c>
      <c r="L64" s="61">
        <f t="shared" si="5"/>
        <v>455.89980468207614</v>
      </c>
      <c r="M64" s="60"/>
      <c r="N64" s="50">
        <v>15213.43</v>
      </c>
      <c r="O64" s="61">
        <f t="shared" si="6"/>
        <v>140.82727786057447</v>
      </c>
      <c r="P64" s="60"/>
      <c r="Q64" s="50">
        <v>34036.97</v>
      </c>
      <c r="R64" s="61">
        <f t="shared" si="7"/>
        <v>315.07252682150164</v>
      </c>
      <c r="S64" s="60"/>
      <c r="T64" s="52">
        <v>3.9125956473983842E-2</v>
      </c>
      <c r="U64" s="52">
        <v>0</v>
      </c>
      <c r="V64" s="52">
        <v>0.12296898201128871</v>
      </c>
      <c r="W64" s="52">
        <v>0.4846250976932881</v>
      </c>
      <c r="X64" s="52">
        <v>0.34560910984570864</v>
      </c>
      <c r="Y64" s="52">
        <v>7.6708539757306534E-3</v>
      </c>
      <c r="Z64" s="62">
        <f t="shared" si="8"/>
        <v>0.30889962315026881</v>
      </c>
      <c r="AA64" s="52">
        <v>0</v>
      </c>
      <c r="AB64" s="52">
        <v>8.8815191246459358E-4</v>
      </c>
      <c r="AC64" s="52">
        <v>0.99911184808753528</v>
      </c>
      <c r="AD64" s="54">
        <f t="shared" si="9"/>
        <v>0.69110037684973114</v>
      </c>
      <c r="AE64" s="55"/>
    </row>
    <row r="65" spans="1:31" s="29" customFormat="1" ht="20.100000000000001" customHeight="1" x14ac:dyDescent="0.25">
      <c r="A65" s="21"/>
      <c r="B65" s="56">
        <v>531</v>
      </c>
      <c r="C65" s="152">
        <v>7</v>
      </c>
      <c r="D65" s="58" t="s">
        <v>35</v>
      </c>
      <c r="E65" s="48">
        <v>15199</v>
      </c>
      <c r="F65" s="48">
        <v>550</v>
      </c>
      <c r="G65" s="48">
        <v>0</v>
      </c>
      <c r="H65" s="48">
        <v>31762</v>
      </c>
      <c r="I65" s="48">
        <v>31762</v>
      </c>
      <c r="J65" s="60"/>
      <c r="K65" s="50">
        <v>16106.903595706966</v>
      </c>
      <c r="L65" s="61">
        <f t="shared" si="5"/>
        <v>507.11238573474486</v>
      </c>
      <c r="M65" s="60"/>
      <c r="N65" s="50">
        <v>4937.6768765655734</v>
      </c>
      <c r="O65" s="61">
        <f t="shared" si="6"/>
        <v>155.45862592297632</v>
      </c>
      <c r="P65" s="60">
        <v>6</v>
      </c>
      <c r="Q65" s="50">
        <v>11169.226719141394</v>
      </c>
      <c r="R65" s="61">
        <f t="shared" si="7"/>
        <v>351.65375981176857</v>
      </c>
      <c r="S65" s="60"/>
      <c r="T65" s="52">
        <v>3.5443793584510351E-2</v>
      </c>
      <c r="U65" s="52">
        <v>0</v>
      </c>
      <c r="V65" s="52">
        <v>4.6333530062649446E-2</v>
      </c>
      <c r="W65" s="52">
        <v>0.6593884042955428</v>
      </c>
      <c r="X65" s="52">
        <v>0.2533802902206545</v>
      </c>
      <c r="Y65" s="52">
        <v>5.4539818366428428E-3</v>
      </c>
      <c r="Z65" s="62">
        <f t="shared" si="8"/>
        <v>0.30655655490988543</v>
      </c>
      <c r="AA65" s="52">
        <v>0</v>
      </c>
      <c r="AB65" s="52">
        <v>6.6432530976239272E-4</v>
      </c>
      <c r="AC65" s="52">
        <v>0.99933567469023765</v>
      </c>
      <c r="AD65" s="54">
        <f t="shared" si="9"/>
        <v>0.69344344509011469</v>
      </c>
      <c r="AE65" s="55"/>
    </row>
    <row r="66" spans="1:31" s="29" customFormat="1" ht="20.100000000000001" customHeight="1" x14ac:dyDescent="0.25">
      <c r="A66" s="21"/>
      <c r="B66" s="56">
        <v>629</v>
      </c>
      <c r="C66" s="152">
        <v>9</v>
      </c>
      <c r="D66" s="58" t="s">
        <v>39</v>
      </c>
      <c r="E66" s="48">
        <v>4178</v>
      </c>
      <c r="F66" s="48">
        <v>12</v>
      </c>
      <c r="G66" s="48">
        <v>2097</v>
      </c>
      <c r="H66" s="48">
        <v>3685</v>
      </c>
      <c r="I66" s="48">
        <v>4559</v>
      </c>
      <c r="J66" s="60"/>
      <c r="K66" s="50">
        <v>1028.53</v>
      </c>
      <c r="L66" s="61">
        <f t="shared" si="5"/>
        <v>225.60429918841851</v>
      </c>
      <c r="M66" s="60"/>
      <c r="N66" s="50">
        <v>310.33</v>
      </c>
      <c r="O66" s="61">
        <f t="shared" si="6"/>
        <v>68.069752138626896</v>
      </c>
      <c r="P66" s="60"/>
      <c r="Q66" s="50">
        <v>718.2</v>
      </c>
      <c r="R66" s="61">
        <f t="shared" si="7"/>
        <v>157.53454704979163</v>
      </c>
      <c r="S66" s="60"/>
      <c r="T66" s="52">
        <v>6.5414236457964112E-2</v>
      </c>
      <c r="U66" s="52">
        <v>0</v>
      </c>
      <c r="V66" s="52">
        <v>0</v>
      </c>
      <c r="W66" s="52">
        <v>0.93458576354203582</v>
      </c>
      <c r="X66" s="52">
        <v>0</v>
      </c>
      <c r="Y66" s="52">
        <v>0</v>
      </c>
      <c r="Z66" s="62">
        <f t="shared" si="8"/>
        <v>0.3017218749088505</v>
      </c>
      <c r="AA66" s="52">
        <v>0</v>
      </c>
      <c r="AB66" s="52">
        <v>0</v>
      </c>
      <c r="AC66" s="52">
        <v>1</v>
      </c>
      <c r="AD66" s="54">
        <f t="shared" si="9"/>
        <v>0.69827812509114962</v>
      </c>
      <c r="AE66" s="55"/>
    </row>
    <row r="67" spans="1:31" s="29" customFormat="1" ht="20.100000000000001" customHeight="1" x14ac:dyDescent="0.25">
      <c r="A67" s="21"/>
      <c r="B67" s="56">
        <v>55</v>
      </c>
      <c r="C67" s="152">
        <v>3</v>
      </c>
      <c r="D67" s="58" t="s">
        <v>91</v>
      </c>
      <c r="E67" s="48">
        <v>26137</v>
      </c>
      <c r="F67" s="48">
        <v>8348</v>
      </c>
      <c r="G67" s="48">
        <v>104</v>
      </c>
      <c r="H67" s="48">
        <v>73368</v>
      </c>
      <c r="I67" s="48">
        <v>73411</v>
      </c>
      <c r="J67" s="60"/>
      <c r="K67" s="50">
        <v>33520.78</v>
      </c>
      <c r="L67" s="61">
        <f t="shared" si="5"/>
        <v>456.61794553949682</v>
      </c>
      <c r="M67" s="60"/>
      <c r="N67" s="50">
        <v>10109</v>
      </c>
      <c r="O67" s="61">
        <f t="shared" si="6"/>
        <v>137.70415877729496</v>
      </c>
      <c r="P67" s="60"/>
      <c r="Q67" s="50">
        <v>23411.78</v>
      </c>
      <c r="R67" s="61">
        <f t="shared" si="7"/>
        <v>318.91378676220182</v>
      </c>
      <c r="S67" s="60"/>
      <c r="T67" s="52">
        <v>3.9990107824710651E-2</v>
      </c>
      <c r="U67" s="52">
        <v>7.9186863191215741E-3</v>
      </c>
      <c r="V67" s="52">
        <v>0.12550598476605004</v>
      </c>
      <c r="W67" s="52">
        <v>0.70534869917894949</v>
      </c>
      <c r="X67" s="52">
        <v>0.11011771688594323</v>
      </c>
      <c r="Y67" s="52">
        <v>1.1118805025225047E-2</v>
      </c>
      <c r="Z67" s="62">
        <f t="shared" si="8"/>
        <v>0.301574128048333</v>
      </c>
      <c r="AA67" s="52">
        <v>0</v>
      </c>
      <c r="AB67" s="52">
        <v>1.5299990005031656E-3</v>
      </c>
      <c r="AC67" s="52">
        <v>0.9984700009994969</v>
      </c>
      <c r="AD67" s="54">
        <f t="shared" si="9"/>
        <v>0.69842587195166694</v>
      </c>
      <c r="AE67" s="55"/>
    </row>
    <row r="68" spans="1:31" s="29" customFormat="1" ht="20.100000000000001" customHeight="1" x14ac:dyDescent="0.25">
      <c r="A68" s="21"/>
      <c r="B68" s="56">
        <v>190</v>
      </c>
      <c r="C68" s="152">
        <v>4</v>
      </c>
      <c r="D68" s="58" t="s">
        <v>37</v>
      </c>
      <c r="E68" s="48">
        <v>30701</v>
      </c>
      <c r="F68" s="48">
        <v>4220</v>
      </c>
      <c r="G68" s="48">
        <v>5900</v>
      </c>
      <c r="H68" s="48">
        <v>62492</v>
      </c>
      <c r="I68" s="48">
        <v>64950</v>
      </c>
      <c r="J68" s="60"/>
      <c r="K68" s="50">
        <v>26137.152309778117</v>
      </c>
      <c r="L68" s="61">
        <f t="shared" si="5"/>
        <v>402.41958906509802</v>
      </c>
      <c r="M68" s="60"/>
      <c r="N68" s="50">
        <v>7779.443847822492</v>
      </c>
      <c r="O68" s="61">
        <f t="shared" si="6"/>
        <v>119.7758868025018</v>
      </c>
      <c r="P68" s="60">
        <v>6</v>
      </c>
      <c r="Q68" s="50">
        <v>18357.708461955623</v>
      </c>
      <c r="R68" s="61">
        <f t="shared" si="7"/>
        <v>282.64370226259621</v>
      </c>
      <c r="S68" s="60"/>
      <c r="T68" s="52">
        <v>4.4261518784068324E-2</v>
      </c>
      <c r="U68" s="52">
        <v>0</v>
      </c>
      <c r="V68" s="52">
        <v>1.5805757121624724E-2</v>
      </c>
      <c r="W68" s="52">
        <v>0.77385401393540054</v>
      </c>
      <c r="X68" s="52">
        <v>0.16607871015890652</v>
      </c>
      <c r="Y68" s="52">
        <v>0</v>
      </c>
      <c r="Z68" s="62">
        <f t="shared" si="8"/>
        <v>0.29763930498702951</v>
      </c>
      <c r="AA68" s="52">
        <v>0</v>
      </c>
      <c r="AB68" s="52">
        <v>7.00523163152469E-3</v>
      </c>
      <c r="AC68" s="52">
        <v>0.99299476836847533</v>
      </c>
      <c r="AD68" s="54">
        <f t="shared" si="9"/>
        <v>0.70236069501297038</v>
      </c>
      <c r="AE68" s="55"/>
    </row>
    <row r="69" spans="1:31" s="29" customFormat="1" ht="20.100000000000001" customHeight="1" x14ac:dyDescent="0.25">
      <c r="A69" s="21"/>
      <c r="B69" s="56">
        <v>186</v>
      </c>
      <c r="C69" s="152">
        <v>4</v>
      </c>
      <c r="D69" s="58" t="s">
        <v>34</v>
      </c>
      <c r="E69" s="48">
        <v>76093</v>
      </c>
      <c r="F69" s="48">
        <v>1151</v>
      </c>
      <c r="G69" s="48">
        <v>6735</v>
      </c>
      <c r="H69" s="48">
        <v>153931</v>
      </c>
      <c r="I69" s="48">
        <v>156737</v>
      </c>
      <c r="J69" s="60"/>
      <c r="K69" s="50">
        <v>48492.31</v>
      </c>
      <c r="L69" s="61">
        <f t="shared" si="5"/>
        <v>309.38648819359821</v>
      </c>
      <c r="M69" s="60"/>
      <c r="N69" s="50">
        <v>14424.87</v>
      </c>
      <c r="O69" s="61">
        <f t="shared" si="6"/>
        <v>92.032321659850581</v>
      </c>
      <c r="P69" s="60"/>
      <c r="Q69" s="50">
        <v>34067.440000000002</v>
      </c>
      <c r="R69" s="61">
        <f t="shared" si="7"/>
        <v>217.35416653374762</v>
      </c>
      <c r="S69" s="60"/>
      <c r="T69" s="52">
        <v>5.8798450176674032E-2</v>
      </c>
      <c r="U69" s="52">
        <v>0</v>
      </c>
      <c r="V69" s="52">
        <v>0.12957967732118209</v>
      </c>
      <c r="W69" s="52">
        <v>0.79353436114155607</v>
      </c>
      <c r="X69" s="52">
        <v>1.8087511360587654E-2</v>
      </c>
      <c r="Y69" s="52">
        <v>0</v>
      </c>
      <c r="Z69" s="62">
        <f t="shared" si="8"/>
        <v>0.29746716541241286</v>
      </c>
      <c r="AA69" s="52">
        <v>0</v>
      </c>
      <c r="AB69" s="52">
        <v>5.2190596064746872E-4</v>
      </c>
      <c r="AC69" s="52">
        <v>0.99947809403935262</v>
      </c>
      <c r="AD69" s="54">
        <f t="shared" si="9"/>
        <v>0.70253283458758731</v>
      </c>
      <c r="AE69" s="55"/>
    </row>
    <row r="70" spans="1:31" s="29" customFormat="1" ht="20.100000000000001" customHeight="1" x14ac:dyDescent="0.25">
      <c r="A70" s="21"/>
      <c r="B70" s="56">
        <v>786</v>
      </c>
      <c r="C70" s="152">
        <v>7</v>
      </c>
      <c r="D70" s="58" t="s">
        <v>53</v>
      </c>
      <c r="E70" s="48">
        <v>19871</v>
      </c>
      <c r="F70" s="48">
        <v>1307</v>
      </c>
      <c r="G70" s="48">
        <v>2048</v>
      </c>
      <c r="H70" s="48">
        <v>49216</v>
      </c>
      <c r="I70" s="48">
        <v>50069</v>
      </c>
      <c r="J70" s="60"/>
      <c r="K70" s="50">
        <v>21480.61</v>
      </c>
      <c r="L70" s="61">
        <f t="shared" si="5"/>
        <v>429.02015218997781</v>
      </c>
      <c r="M70" s="60"/>
      <c r="N70" s="50">
        <v>6282.91</v>
      </c>
      <c r="O70" s="61">
        <f t="shared" si="6"/>
        <v>125.48503065769239</v>
      </c>
      <c r="P70" s="60"/>
      <c r="Q70" s="50">
        <v>15197.699999999999</v>
      </c>
      <c r="R70" s="61">
        <f t="shared" si="7"/>
        <v>303.53512153228542</v>
      </c>
      <c r="S70" s="60"/>
      <c r="T70" s="52">
        <v>4.3161528654715731E-2</v>
      </c>
      <c r="U70" s="52">
        <v>0</v>
      </c>
      <c r="V70" s="52">
        <v>0.13257551039247739</v>
      </c>
      <c r="W70" s="52">
        <v>0.66738820069044447</v>
      </c>
      <c r="X70" s="52">
        <v>0.15687476026236249</v>
      </c>
      <c r="Y70" s="52">
        <v>0</v>
      </c>
      <c r="Z70" s="62">
        <f t="shared" si="8"/>
        <v>0.29249215920776922</v>
      </c>
      <c r="AA70" s="52">
        <v>0</v>
      </c>
      <c r="AB70" s="52">
        <v>4.0111332635859379E-3</v>
      </c>
      <c r="AC70" s="52">
        <v>0.99598886673641407</v>
      </c>
      <c r="AD70" s="54">
        <f t="shared" si="9"/>
        <v>0.70750784079223072</v>
      </c>
      <c r="AE70" s="55"/>
    </row>
    <row r="71" spans="1:31" s="29" customFormat="1" ht="20.100000000000001" customHeight="1" x14ac:dyDescent="0.25">
      <c r="A71" s="21"/>
      <c r="B71" s="56">
        <v>321</v>
      </c>
      <c r="C71" s="152">
        <v>7</v>
      </c>
      <c r="D71" s="58" t="s">
        <v>71</v>
      </c>
      <c r="E71" s="48">
        <v>4414</v>
      </c>
      <c r="F71" s="48">
        <v>560</v>
      </c>
      <c r="G71" s="48">
        <v>0</v>
      </c>
      <c r="H71" s="48">
        <v>12441</v>
      </c>
      <c r="I71" s="48">
        <v>12441</v>
      </c>
      <c r="J71" s="60"/>
      <c r="K71" s="50">
        <v>3121.96</v>
      </c>
      <c r="L71" s="61">
        <f t="shared" ref="L71:L102" si="10">K71*1000/I71</f>
        <v>250.9412426653806</v>
      </c>
      <c r="M71" s="60"/>
      <c r="N71" s="50">
        <v>906.22</v>
      </c>
      <c r="O71" s="61">
        <f t="shared" ref="O71:O102" si="11">N71*1000/I71</f>
        <v>72.841411462101121</v>
      </c>
      <c r="P71" s="60"/>
      <c r="Q71" s="50">
        <v>2215.7400000000002</v>
      </c>
      <c r="R71" s="61">
        <f t="shared" ref="R71:R102" si="12">Q71*1000/I71</f>
        <v>178.09983120327951</v>
      </c>
      <c r="S71" s="60"/>
      <c r="T71" s="52">
        <v>7.5643883383725796E-2</v>
      </c>
      <c r="U71" s="52">
        <v>0</v>
      </c>
      <c r="V71" s="52">
        <v>0</v>
      </c>
      <c r="W71" s="52">
        <v>0.90855421420847038</v>
      </c>
      <c r="X71" s="52">
        <v>2.3393877866301782E-3</v>
      </c>
      <c r="Y71" s="52">
        <v>1.3462514621173665E-2</v>
      </c>
      <c r="Z71" s="62">
        <f t="shared" ref="Z71:Z102" si="13">N71/K71</f>
        <v>0.2902727773578137</v>
      </c>
      <c r="AA71" s="52">
        <v>0</v>
      </c>
      <c r="AB71" s="52">
        <v>8.2139601216749255E-4</v>
      </c>
      <c r="AC71" s="52">
        <v>0.99917860398783243</v>
      </c>
      <c r="AD71" s="54">
        <f t="shared" ref="AD71:AD102" si="14">Q71/K71</f>
        <v>0.70972722264218635</v>
      </c>
      <c r="AE71" s="55"/>
    </row>
    <row r="72" spans="1:31" s="29" customFormat="1" ht="20.100000000000001" customHeight="1" x14ac:dyDescent="0.25">
      <c r="A72" s="21"/>
      <c r="B72" s="56">
        <v>552</v>
      </c>
      <c r="C72" s="152">
        <v>9</v>
      </c>
      <c r="D72" s="58" t="s">
        <v>60</v>
      </c>
      <c r="E72" s="48">
        <v>1661</v>
      </c>
      <c r="F72" s="48">
        <v>28</v>
      </c>
      <c r="G72" s="48">
        <v>626</v>
      </c>
      <c r="H72" s="48">
        <v>2420</v>
      </c>
      <c r="I72" s="48">
        <v>2681</v>
      </c>
      <c r="J72" s="60"/>
      <c r="K72" s="50">
        <v>942.02</v>
      </c>
      <c r="L72" s="61">
        <f t="shared" si="10"/>
        <v>351.36889220440133</v>
      </c>
      <c r="M72" s="60"/>
      <c r="N72" s="50">
        <v>270.54000000000002</v>
      </c>
      <c r="O72" s="61">
        <f t="shared" si="11"/>
        <v>100.91010816859381</v>
      </c>
      <c r="P72" s="60"/>
      <c r="Q72" s="50">
        <v>671.48</v>
      </c>
      <c r="R72" s="61">
        <f t="shared" si="12"/>
        <v>250.45878403580753</v>
      </c>
      <c r="S72" s="60"/>
      <c r="T72" s="52">
        <v>4.9271826716936494E-2</v>
      </c>
      <c r="U72" s="52">
        <v>1.8481555407703111E-3</v>
      </c>
      <c r="V72" s="52">
        <v>4.879130627633621E-2</v>
      </c>
      <c r="W72" s="52">
        <v>0.82043320765875649</v>
      </c>
      <c r="X72" s="52">
        <v>4.4725364086641524E-2</v>
      </c>
      <c r="Y72" s="52">
        <v>3.4930139720558875E-2</v>
      </c>
      <c r="Z72" s="62">
        <f t="shared" si="13"/>
        <v>0.28719135474830687</v>
      </c>
      <c r="AA72" s="52">
        <v>0</v>
      </c>
      <c r="AB72" s="52">
        <v>7.1483886340620718E-4</v>
      </c>
      <c r="AC72" s="52">
        <v>0.99928516113659371</v>
      </c>
      <c r="AD72" s="54">
        <f t="shared" si="14"/>
        <v>0.71280864525169318</v>
      </c>
      <c r="AE72" s="55"/>
    </row>
    <row r="73" spans="1:31" s="29" customFormat="1" ht="20.100000000000001" customHeight="1" x14ac:dyDescent="0.25">
      <c r="A73" s="21"/>
      <c r="B73" s="56">
        <v>430</v>
      </c>
      <c r="C73" s="152">
        <v>6</v>
      </c>
      <c r="D73" s="58" t="s">
        <v>100</v>
      </c>
      <c r="E73" s="48">
        <v>12085</v>
      </c>
      <c r="F73" s="48">
        <v>5655</v>
      </c>
      <c r="G73" s="48">
        <v>0</v>
      </c>
      <c r="H73" s="48">
        <v>41788</v>
      </c>
      <c r="I73" s="48">
        <v>41788</v>
      </c>
      <c r="J73" s="60"/>
      <c r="K73" s="50">
        <v>14693.41</v>
      </c>
      <c r="L73" s="61">
        <f t="shared" si="10"/>
        <v>351.61792859194026</v>
      </c>
      <c r="M73" s="60"/>
      <c r="N73" s="50">
        <v>4078.79</v>
      </c>
      <c r="O73" s="61">
        <f t="shared" si="11"/>
        <v>97.606729204556331</v>
      </c>
      <c r="P73" s="60"/>
      <c r="Q73" s="50">
        <v>10614.619999999999</v>
      </c>
      <c r="R73" s="61">
        <f t="shared" si="12"/>
        <v>254.0111993873839</v>
      </c>
      <c r="S73" s="60"/>
      <c r="T73" s="52">
        <v>5.6450564995991458E-2</v>
      </c>
      <c r="U73" s="52">
        <v>0</v>
      </c>
      <c r="V73" s="52">
        <v>0.1909389794522395</v>
      </c>
      <c r="W73" s="52">
        <v>0.75261045555176898</v>
      </c>
      <c r="X73" s="52">
        <v>0</v>
      </c>
      <c r="Y73" s="52">
        <v>0</v>
      </c>
      <c r="Z73" s="62">
        <f t="shared" si="13"/>
        <v>0.27759315230433235</v>
      </c>
      <c r="AA73" s="52">
        <v>0</v>
      </c>
      <c r="AB73" s="52">
        <v>4.9045561687559242E-3</v>
      </c>
      <c r="AC73" s="52">
        <v>0.99509544383124415</v>
      </c>
      <c r="AD73" s="54">
        <f t="shared" si="14"/>
        <v>0.72240684769566754</v>
      </c>
      <c r="AE73" s="55"/>
    </row>
    <row r="74" spans="1:31" s="29" customFormat="1" ht="20.100000000000001" customHeight="1" x14ac:dyDescent="0.25">
      <c r="A74" s="21"/>
      <c r="B74" s="56">
        <v>757</v>
      </c>
      <c r="C74" s="152">
        <v>7</v>
      </c>
      <c r="D74" s="58" t="s">
        <v>44</v>
      </c>
      <c r="E74" s="48">
        <v>3805</v>
      </c>
      <c r="F74" s="48">
        <v>15</v>
      </c>
      <c r="G74" s="48">
        <v>510</v>
      </c>
      <c r="H74" s="48">
        <v>8183</v>
      </c>
      <c r="I74" s="48">
        <v>8396</v>
      </c>
      <c r="J74" s="60"/>
      <c r="K74" s="50">
        <v>3857.05</v>
      </c>
      <c r="L74" s="61">
        <f t="shared" si="10"/>
        <v>459.39137684611723</v>
      </c>
      <c r="M74" s="60"/>
      <c r="N74" s="50">
        <v>1030.8699999999999</v>
      </c>
      <c r="O74" s="61">
        <f t="shared" si="11"/>
        <v>122.78108623153881</v>
      </c>
      <c r="P74" s="60"/>
      <c r="Q74" s="50">
        <v>2826.18</v>
      </c>
      <c r="R74" s="61">
        <f t="shared" si="12"/>
        <v>336.61029061457839</v>
      </c>
      <c r="S74" s="60"/>
      <c r="T74" s="52">
        <v>4.37397538001882E-2</v>
      </c>
      <c r="U74" s="52">
        <v>0</v>
      </c>
      <c r="V74" s="52">
        <v>0.29505175240330989</v>
      </c>
      <c r="W74" s="52">
        <v>0.60933968395627003</v>
      </c>
      <c r="X74" s="52">
        <v>3.8229844694287349E-2</v>
      </c>
      <c r="Y74" s="52">
        <v>1.363896514594469E-2</v>
      </c>
      <c r="Z74" s="62">
        <f t="shared" si="13"/>
        <v>0.26726902684694259</v>
      </c>
      <c r="AA74" s="52">
        <v>0</v>
      </c>
      <c r="AB74" s="52">
        <v>9.6596819735473324E-4</v>
      </c>
      <c r="AC74" s="52">
        <v>0.99903403180264527</v>
      </c>
      <c r="AD74" s="54">
        <f t="shared" si="14"/>
        <v>0.73273097315305735</v>
      </c>
      <c r="AE74" s="55"/>
    </row>
    <row r="75" spans="1:31" s="29" customFormat="1" ht="20.100000000000001" customHeight="1" x14ac:dyDescent="0.25">
      <c r="A75" s="21"/>
      <c r="B75" s="56">
        <v>123</v>
      </c>
      <c r="C75" s="152">
        <v>3</v>
      </c>
      <c r="D75" s="58" t="s">
        <v>99</v>
      </c>
      <c r="E75" s="48">
        <v>39892</v>
      </c>
      <c r="F75" s="48">
        <v>10726</v>
      </c>
      <c r="G75" s="48">
        <v>0</v>
      </c>
      <c r="H75" s="48">
        <v>107909</v>
      </c>
      <c r="I75" s="48">
        <v>107909</v>
      </c>
      <c r="J75" s="60"/>
      <c r="K75" s="50">
        <v>49704.51</v>
      </c>
      <c r="L75" s="61">
        <f t="shared" si="10"/>
        <v>460.61505527805838</v>
      </c>
      <c r="M75" s="60"/>
      <c r="N75" s="50">
        <v>13141.53</v>
      </c>
      <c r="O75" s="61">
        <f t="shared" si="11"/>
        <v>121.78344716381396</v>
      </c>
      <c r="P75" s="60"/>
      <c r="Q75" s="50">
        <v>36562.979999999996</v>
      </c>
      <c r="R75" s="61">
        <f t="shared" si="12"/>
        <v>338.83160811424432</v>
      </c>
      <c r="S75" s="60"/>
      <c r="T75" s="52">
        <v>4.5244351304604566E-2</v>
      </c>
      <c r="U75" s="52">
        <v>1.0396049775026195E-2</v>
      </c>
      <c r="V75" s="52">
        <v>0.16378914783895027</v>
      </c>
      <c r="W75" s="52">
        <v>0.62827159394682353</v>
      </c>
      <c r="X75" s="52">
        <v>0.13170384270324687</v>
      </c>
      <c r="Y75" s="52">
        <v>2.0595014431348552E-2</v>
      </c>
      <c r="Z75" s="62">
        <f t="shared" si="13"/>
        <v>0.26439311040386476</v>
      </c>
      <c r="AA75" s="52">
        <v>0</v>
      </c>
      <c r="AB75" s="52">
        <v>6.7281168001076506E-5</v>
      </c>
      <c r="AC75" s="52">
        <v>0.99993271883199897</v>
      </c>
      <c r="AD75" s="54">
        <f t="shared" si="14"/>
        <v>0.73560688959613518</v>
      </c>
      <c r="AE75" s="55"/>
    </row>
    <row r="76" spans="1:31" s="29" customFormat="1" ht="20.100000000000001" customHeight="1" x14ac:dyDescent="0.25">
      <c r="A76" s="21"/>
      <c r="B76" s="56">
        <v>143</v>
      </c>
      <c r="C76" s="152">
        <v>4</v>
      </c>
      <c r="D76" s="58" t="s">
        <v>70</v>
      </c>
      <c r="E76" s="48">
        <v>17287</v>
      </c>
      <c r="F76" s="48">
        <v>6180</v>
      </c>
      <c r="G76" s="48">
        <v>162</v>
      </c>
      <c r="H76" s="48">
        <v>52662</v>
      </c>
      <c r="I76" s="48">
        <v>52730</v>
      </c>
      <c r="J76" s="60"/>
      <c r="K76" s="50">
        <v>40580.379999999997</v>
      </c>
      <c r="L76" s="61">
        <f t="shared" si="10"/>
        <v>769.58809027119287</v>
      </c>
      <c r="M76" s="60"/>
      <c r="N76" s="50">
        <v>10580.61</v>
      </c>
      <c r="O76" s="61">
        <f t="shared" si="11"/>
        <v>200.65636260193438</v>
      </c>
      <c r="P76" s="60"/>
      <c r="Q76" s="50">
        <v>29999.77</v>
      </c>
      <c r="R76" s="61">
        <f t="shared" si="12"/>
        <v>568.93172766925852</v>
      </c>
      <c r="S76" s="60"/>
      <c r="T76" s="52">
        <v>2.7424694795479657E-2</v>
      </c>
      <c r="U76" s="52">
        <v>1.8902501840631115E-2</v>
      </c>
      <c r="V76" s="52">
        <v>9.855102872140642E-2</v>
      </c>
      <c r="W76" s="52">
        <v>0.5079603160876357</v>
      </c>
      <c r="X76" s="52">
        <v>0.3190345358159879</v>
      </c>
      <c r="Y76" s="52">
        <v>2.8126922738859101E-2</v>
      </c>
      <c r="Z76" s="62">
        <f t="shared" si="13"/>
        <v>0.2607321567713265</v>
      </c>
      <c r="AA76" s="52">
        <v>0</v>
      </c>
      <c r="AB76" s="52">
        <v>7.4667239115499878E-4</v>
      </c>
      <c r="AC76" s="52">
        <v>0.999253327608845</v>
      </c>
      <c r="AD76" s="54">
        <f t="shared" si="14"/>
        <v>0.73926784322867367</v>
      </c>
      <c r="AE76" s="55"/>
    </row>
    <row r="77" spans="1:31" s="29" customFormat="1" ht="20.100000000000001" customHeight="1" x14ac:dyDescent="0.25">
      <c r="A77" s="21"/>
      <c r="B77" s="56">
        <v>696</v>
      </c>
      <c r="C77" s="152">
        <v>5</v>
      </c>
      <c r="D77" s="58" t="s">
        <v>87</v>
      </c>
      <c r="E77" s="48">
        <v>2342</v>
      </c>
      <c r="F77" s="48">
        <v>200</v>
      </c>
      <c r="G77" s="48">
        <v>0</v>
      </c>
      <c r="H77" s="48">
        <v>6013</v>
      </c>
      <c r="I77" s="48">
        <v>6013</v>
      </c>
      <c r="J77" s="60"/>
      <c r="K77" s="50">
        <v>2054.2199999999998</v>
      </c>
      <c r="L77" s="61">
        <f t="shared" si="10"/>
        <v>341.62980209545981</v>
      </c>
      <c r="M77" s="60"/>
      <c r="N77" s="50">
        <v>525.27</v>
      </c>
      <c r="O77" s="61">
        <f t="shared" si="11"/>
        <v>87.355729253284551</v>
      </c>
      <c r="P77" s="60"/>
      <c r="Q77" s="50">
        <v>1528.95</v>
      </c>
      <c r="R77" s="61">
        <f t="shared" si="12"/>
        <v>254.27407284217529</v>
      </c>
      <c r="S77" s="60"/>
      <c r="T77" s="52">
        <v>6.3072324709197186E-2</v>
      </c>
      <c r="U77" s="52">
        <v>0</v>
      </c>
      <c r="V77" s="52">
        <v>2.0370476136082394E-2</v>
      </c>
      <c r="W77" s="52">
        <v>0.64955165914672452</v>
      </c>
      <c r="X77" s="52">
        <v>0.26700554000799592</v>
      </c>
      <c r="Y77" s="52">
        <v>0</v>
      </c>
      <c r="Z77" s="62">
        <f t="shared" si="13"/>
        <v>0.25570289452931039</v>
      </c>
      <c r="AA77" s="52">
        <v>0</v>
      </c>
      <c r="AB77" s="52">
        <v>0</v>
      </c>
      <c r="AC77" s="52">
        <v>1</v>
      </c>
      <c r="AD77" s="54">
        <f t="shared" si="14"/>
        <v>0.74429710547068972</v>
      </c>
      <c r="AE77" s="55"/>
    </row>
    <row r="78" spans="1:31" s="29" customFormat="1" ht="20.100000000000001" customHeight="1" x14ac:dyDescent="0.25">
      <c r="A78" s="21"/>
      <c r="B78" s="56">
        <v>287</v>
      </c>
      <c r="C78" s="152">
        <v>7</v>
      </c>
      <c r="D78" s="58" t="s">
        <v>66</v>
      </c>
      <c r="E78" s="48">
        <v>1340</v>
      </c>
      <c r="F78" s="48">
        <v>64</v>
      </c>
      <c r="G78" s="48">
        <v>112</v>
      </c>
      <c r="H78" s="48">
        <v>3067</v>
      </c>
      <c r="I78" s="48">
        <v>3114</v>
      </c>
      <c r="J78" s="60"/>
      <c r="K78" s="50">
        <v>1291.3</v>
      </c>
      <c r="L78" s="61">
        <f t="shared" si="10"/>
        <v>414.67565831727683</v>
      </c>
      <c r="M78" s="60"/>
      <c r="N78" s="50">
        <v>324.33999999999997</v>
      </c>
      <c r="O78" s="61">
        <f t="shared" si="11"/>
        <v>104.15542710340398</v>
      </c>
      <c r="P78" s="60"/>
      <c r="Q78" s="50">
        <v>966.96</v>
      </c>
      <c r="R78" s="61">
        <f t="shared" si="12"/>
        <v>310.52023121387282</v>
      </c>
      <c r="S78" s="60"/>
      <c r="T78" s="52">
        <v>5.210581488561386E-2</v>
      </c>
      <c r="U78" s="52">
        <v>0</v>
      </c>
      <c r="V78" s="52">
        <v>2.9506073873096138E-2</v>
      </c>
      <c r="W78" s="52">
        <v>0.71227723993340331</v>
      </c>
      <c r="X78" s="52">
        <v>0.20611087130788677</v>
      </c>
      <c r="Y78" s="52">
        <v>0</v>
      </c>
      <c r="Z78" s="62">
        <f t="shared" si="13"/>
        <v>0.25117323627352278</v>
      </c>
      <c r="AA78" s="52">
        <v>0</v>
      </c>
      <c r="AB78" s="52">
        <v>0</v>
      </c>
      <c r="AC78" s="52">
        <v>1</v>
      </c>
      <c r="AD78" s="54">
        <f t="shared" si="14"/>
        <v>0.74882676372647727</v>
      </c>
      <c r="AE78" s="55"/>
    </row>
    <row r="79" spans="1:31" s="29" customFormat="1" ht="20.100000000000001" customHeight="1" x14ac:dyDescent="0.25">
      <c r="A79" s="21"/>
      <c r="B79" s="56">
        <v>550</v>
      </c>
      <c r="C79" s="152">
        <v>7</v>
      </c>
      <c r="D79" s="58" t="s">
        <v>56</v>
      </c>
      <c r="E79" s="48">
        <v>3684</v>
      </c>
      <c r="F79" s="48">
        <v>0</v>
      </c>
      <c r="G79" s="48">
        <v>1864</v>
      </c>
      <c r="H79" s="48">
        <v>4078</v>
      </c>
      <c r="I79" s="48">
        <v>4855</v>
      </c>
      <c r="J79" s="60"/>
      <c r="K79" s="50">
        <v>2228.9274199578726</v>
      </c>
      <c r="L79" s="61">
        <f t="shared" si="10"/>
        <v>459.09936559379452</v>
      </c>
      <c r="M79" s="60"/>
      <c r="N79" s="50">
        <v>548.16193596629807</v>
      </c>
      <c r="O79" s="61">
        <f t="shared" si="11"/>
        <v>112.90668094053514</v>
      </c>
      <c r="P79" s="60">
        <v>6</v>
      </c>
      <c r="Q79" s="50">
        <v>1680.7654839915745</v>
      </c>
      <c r="R79" s="61">
        <f t="shared" si="12"/>
        <v>346.19268465325945</v>
      </c>
      <c r="S79" s="60"/>
      <c r="T79" s="52">
        <v>4.0991536488920843E-2</v>
      </c>
      <c r="U79" s="52">
        <v>0</v>
      </c>
      <c r="V79" s="52">
        <v>6.2025466872421397E-3</v>
      </c>
      <c r="W79" s="52">
        <v>0.89707421056052905</v>
      </c>
      <c r="X79" s="52">
        <v>0</v>
      </c>
      <c r="Y79" s="52">
        <v>5.5731706263308048E-2</v>
      </c>
      <c r="Z79" s="62">
        <f t="shared" si="13"/>
        <v>0.24593081455144847</v>
      </c>
      <c r="AA79" s="52">
        <v>0</v>
      </c>
      <c r="AB79" s="52">
        <v>1.5052665134410164E-3</v>
      </c>
      <c r="AC79" s="52">
        <v>0.99849473348655904</v>
      </c>
      <c r="AD79" s="54">
        <f t="shared" si="14"/>
        <v>0.7540691854485515</v>
      </c>
      <c r="AE79" s="55"/>
    </row>
    <row r="80" spans="1:31" s="29" customFormat="1" ht="20.100000000000001" customHeight="1" x14ac:dyDescent="0.25">
      <c r="A80" s="21"/>
      <c r="B80" s="56">
        <v>712</v>
      </c>
      <c r="C80" s="152">
        <v>7</v>
      </c>
      <c r="D80" s="58" t="s">
        <v>33</v>
      </c>
      <c r="E80" s="48">
        <v>3445</v>
      </c>
      <c r="F80" s="48">
        <v>0</v>
      </c>
      <c r="G80" s="48">
        <v>251</v>
      </c>
      <c r="H80" s="48">
        <v>7152</v>
      </c>
      <c r="I80" s="48">
        <v>7257</v>
      </c>
      <c r="J80" s="60"/>
      <c r="K80" s="50">
        <v>3462.5</v>
      </c>
      <c r="L80" s="61">
        <f t="shared" si="10"/>
        <v>477.12553396720409</v>
      </c>
      <c r="M80" s="60"/>
      <c r="N80" s="50">
        <v>849.58</v>
      </c>
      <c r="O80" s="61">
        <f t="shared" si="11"/>
        <v>117.07041477194433</v>
      </c>
      <c r="P80" s="60"/>
      <c r="Q80" s="50">
        <v>2612.92</v>
      </c>
      <c r="R80" s="61">
        <f t="shared" si="12"/>
        <v>360.05511919525975</v>
      </c>
      <c r="S80" s="60"/>
      <c r="T80" s="52">
        <v>4.6387626827373518E-2</v>
      </c>
      <c r="U80" s="52">
        <v>0</v>
      </c>
      <c r="V80" s="52">
        <v>8.0039548953600603E-2</v>
      </c>
      <c r="W80" s="52">
        <v>0.85856540879022569</v>
      </c>
      <c r="X80" s="52">
        <v>0</v>
      </c>
      <c r="Y80" s="52">
        <v>1.5007415428800113E-2</v>
      </c>
      <c r="Z80" s="62">
        <f t="shared" si="13"/>
        <v>0.24536606498194946</v>
      </c>
      <c r="AA80" s="52">
        <v>0</v>
      </c>
      <c r="AB80" s="52">
        <v>9.4912970929075509E-4</v>
      </c>
      <c r="AC80" s="52">
        <v>0.99905087029070927</v>
      </c>
      <c r="AD80" s="54">
        <f t="shared" si="14"/>
        <v>0.75463393501805054</v>
      </c>
      <c r="AE80" s="55"/>
    </row>
    <row r="81" spans="1:31" s="29" customFormat="1" ht="20.100000000000001" customHeight="1" x14ac:dyDescent="0.25">
      <c r="A81" s="21"/>
      <c r="B81" s="56">
        <v>275</v>
      </c>
      <c r="C81" s="152">
        <v>7</v>
      </c>
      <c r="D81" s="58" t="s">
        <v>136</v>
      </c>
      <c r="E81" s="48">
        <v>5868</v>
      </c>
      <c r="F81" s="48">
        <v>470</v>
      </c>
      <c r="G81" s="48">
        <v>176</v>
      </c>
      <c r="H81" s="48">
        <v>14086</v>
      </c>
      <c r="I81" s="48">
        <v>14159</v>
      </c>
      <c r="J81" s="60"/>
      <c r="K81" s="50">
        <v>4323.3500000000004</v>
      </c>
      <c r="L81" s="61">
        <f t="shared" si="10"/>
        <v>305.34289144713608</v>
      </c>
      <c r="M81" s="60"/>
      <c r="N81" s="50">
        <v>1038.52</v>
      </c>
      <c r="O81" s="61">
        <f t="shared" si="11"/>
        <v>73.346987781623</v>
      </c>
      <c r="P81" s="60"/>
      <c r="Q81" s="50">
        <v>3284.83</v>
      </c>
      <c r="R81" s="61">
        <f t="shared" si="12"/>
        <v>231.99590366551311</v>
      </c>
      <c r="S81" s="60">
        <v>3</v>
      </c>
      <c r="T81" s="52">
        <v>7.4731348457420174E-2</v>
      </c>
      <c r="U81" s="52">
        <v>0</v>
      </c>
      <c r="V81" s="52">
        <v>0.1230597388591457</v>
      </c>
      <c r="W81" s="52">
        <v>0.80220891268343419</v>
      </c>
      <c r="X81" s="52">
        <v>0</v>
      </c>
      <c r="Y81" s="52">
        <v>0</v>
      </c>
      <c r="Z81" s="62">
        <f t="shared" si="13"/>
        <v>0.24021187273757616</v>
      </c>
      <c r="AA81" s="52">
        <v>0</v>
      </c>
      <c r="AB81" s="52">
        <v>0</v>
      </c>
      <c r="AC81" s="52">
        <v>1</v>
      </c>
      <c r="AD81" s="54">
        <f t="shared" si="14"/>
        <v>0.75978812726242373</v>
      </c>
      <c r="AE81" s="55"/>
    </row>
    <row r="82" spans="1:31" s="29" customFormat="1" ht="20.100000000000001" customHeight="1" x14ac:dyDescent="0.25">
      <c r="A82" s="21"/>
      <c r="B82" s="56">
        <v>301</v>
      </c>
      <c r="C82" s="152">
        <v>7</v>
      </c>
      <c r="D82" s="58" t="s">
        <v>94</v>
      </c>
      <c r="E82" s="48">
        <v>5586</v>
      </c>
      <c r="F82" s="48">
        <v>192</v>
      </c>
      <c r="G82" s="48">
        <v>19</v>
      </c>
      <c r="H82" s="48">
        <v>13570</v>
      </c>
      <c r="I82" s="48">
        <v>13578</v>
      </c>
      <c r="J82" s="60"/>
      <c r="K82" s="50">
        <v>4703.6099999999997</v>
      </c>
      <c r="L82" s="61">
        <f t="shared" si="10"/>
        <v>346.4140521431728</v>
      </c>
      <c r="M82" s="60"/>
      <c r="N82" s="50">
        <v>1124.3399999999999</v>
      </c>
      <c r="O82" s="61">
        <f t="shared" si="11"/>
        <v>82.80600972160849</v>
      </c>
      <c r="P82" s="60"/>
      <c r="Q82" s="50">
        <v>3579.27</v>
      </c>
      <c r="R82" s="61">
        <f t="shared" si="12"/>
        <v>263.60804242156428</v>
      </c>
      <c r="S82" s="60"/>
      <c r="T82" s="52">
        <v>6.6501236280840315E-2</v>
      </c>
      <c r="U82" s="52">
        <v>0</v>
      </c>
      <c r="V82" s="52">
        <v>4.0948467545404418E-2</v>
      </c>
      <c r="W82" s="52">
        <v>0.68967572086735329</v>
      </c>
      <c r="X82" s="52">
        <v>0.20287457530640199</v>
      </c>
      <c r="Y82" s="52">
        <v>0</v>
      </c>
      <c r="Z82" s="62">
        <f t="shared" si="13"/>
        <v>0.23903767531746892</v>
      </c>
      <c r="AA82" s="52">
        <v>0</v>
      </c>
      <c r="AB82" s="52">
        <v>6.5795539313882444E-3</v>
      </c>
      <c r="AC82" s="52">
        <v>0.99342044606861168</v>
      </c>
      <c r="AD82" s="54">
        <f t="shared" si="14"/>
        <v>0.76096232468253111</v>
      </c>
      <c r="AE82" s="55"/>
    </row>
    <row r="83" spans="1:31" s="29" customFormat="1" ht="20.100000000000001" customHeight="1" x14ac:dyDescent="0.25">
      <c r="A83" s="21"/>
      <c r="B83" s="56">
        <v>747</v>
      </c>
      <c r="C83" s="152">
        <v>6</v>
      </c>
      <c r="D83" s="58" t="s">
        <v>142</v>
      </c>
      <c r="E83" s="48">
        <v>358</v>
      </c>
      <c r="F83" s="48">
        <v>0</v>
      </c>
      <c r="G83" s="48">
        <v>100</v>
      </c>
      <c r="H83" s="48">
        <v>595</v>
      </c>
      <c r="I83" s="48">
        <v>637</v>
      </c>
      <c r="J83" s="60"/>
      <c r="K83" s="50">
        <v>184.44</v>
      </c>
      <c r="L83" s="61">
        <f t="shared" si="10"/>
        <v>289.5447409733124</v>
      </c>
      <c r="M83" s="60"/>
      <c r="N83" s="50">
        <v>42.5</v>
      </c>
      <c r="O83" s="61">
        <f t="shared" si="11"/>
        <v>66.718995290423862</v>
      </c>
      <c r="P83" s="60"/>
      <c r="Q83" s="50">
        <v>141.94</v>
      </c>
      <c r="R83" s="61">
        <f t="shared" si="12"/>
        <v>222.82574568288854</v>
      </c>
      <c r="S83" s="60">
        <v>3</v>
      </c>
      <c r="T83" s="52">
        <v>7.7176470588235291E-2</v>
      </c>
      <c r="U83" s="52">
        <v>0</v>
      </c>
      <c r="V83" s="52">
        <v>0</v>
      </c>
      <c r="W83" s="52">
        <v>0.92282352941176471</v>
      </c>
      <c r="X83" s="52">
        <v>0</v>
      </c>
      <c r="Y83" s="52">
        <v>0</v>
      </c>
      <c r="Z83" s="62">
        <f t="shared" si="13"/>
        <v>0.23042723921058339</v>
      </c>
      <c r="AA83" s="52">
        <v>0</v>
      </c>
      <c r="AB83" s="52">
        <v>0</v>
      </c>
      <c r="AC83" s="52">
        <v>1</v>
      </c>
      <c r="AD83" s="54">
        <f t="shared" si="14"/>
        <v>0.76957276078941661</v>
      </c>
      <c r="AE83" s="55"/>
    </row>
    <row r="84" spans="1:31" s="29" customFormat="1" ht="20.100000000000001" customHeight="1" x14ac:dyDescent="0.25">
      <c r="A84" s="21"/>
      <c r="B84" s="56">
        <v>623</v>
      </c>
      <c r="C84" s="152">
        <v>6</v>
      </c>
      <c r="D84" s="58" t="s">
        <v>47</v>
      </c>
      <c r="E84" s="48">
        <v>2450</v>
      </c>
      <c r="F84" s="48">
        <v>213</v>
      </c>
      <c r="G84" s="48">
        <v>0</v>
      </c>
      <c r="H84" s="48">
        <v>5185</v>
      </c>
      <c r="I84" s="48">
        <v>5185</v>
      </c>
      <c r="J84" s="60"/>
      <c r="K84" s="50">
        <v>2298.19</v>
      </c>
      <c r="L84" s="61">
        <f t="shared" si="10"/>
        <v>443.23818707810995</v>
      </c>
      <c r="M84" s="60"/>
      <c r="N84" s="50">
        <v>491.63</v>
      </c>
      <c r="O84" s="61">
        <f t="shared" si="11"/>
        <v>94.817743490838964</v>
      </c>
      <c r="P84" s="60"/>
      <c r="Q84" s="50">
        <v>1806.56</v>
      </c>
      <c r="R84" s="61">
        <f t="shared" si="12"/>
        <v>348.420443587271</v>
      </c>
      <c r="S84" s="60"/>
      <c r="T84" s="52">
        <v>5.8112808412830785E-2</v>
      </c>
      <c r="U84" s="52">
        <v>0</v>
      </c>
      <c r="V84" s="52">
        <v>0.14238349978642476</v>
      </c>
      <c r="W84" s="52">
        <v>0.518560706222159</v>
      </c>
      <c r="X84" s="52">
        <v>0.23513617964729572</v>
      </c>
      <c r="Y84" s="52">
        <v>4.5806805931289787E-2</v>
      </c>
      <c r="Z84" s="62">
        <f t="shared" si="13"/>
        <v>0.21392052006143963</v>
      </c>
      <c r="AA84" s="52">
        <v>0</v>
      </c>
      <c r="AB84" s="52">
        <v>0</v>
      </c>
      <c r="AC84" s="52">
        <v>1</v>
      </c>
      <c r="AD84" s="54">
        <f t="shared" si="14"/>
        <v>0.78607947993856031</v>
      </c>
      <c r="AE84" s="55"/>
    </row>
    <row r="85" spans="1:31" s="29" customFormat="1" ht="20.100000000000001" customHeight="1" x14ac:dyDescent="0.25">
      <c r="A85" s="21"/>
      <c r="B85" s="56">
        <v>983</v>
      </c>
      <c r="C85" s="152">
        <v>7</v>
      </c>
      <c r="D85" s="58" t="s">
        <v>147</v>
      </c>
      <c r="E85" s="48">
        <v>620</v>
      </c>
      <c r="F85" s="48">
        <v>0</v>
      </c>
      <c r="G85" s="48">
        <v>200</v>
      </c>
      <c r="H85" s="48">
        <v>1609</v>
      </c>
      <c r="I85" s="48">
        <v>1692</v>
      </c>
      <c r="J85" s="60"/>
      <c r="K85" s="50">
        <v>510.67</v>
      </c>
      <c r="L85" s="61">
        <f t="shared" si="10"/>
        <v>301.81442080378253</v>
      </c>
      <c r="M85" s="60"/>
      <c r="N85" s="50">
        <v>106.59</v>
      </c>
      <c r="O85" s="61">
        <f t="shared" si="11"/>
        <v>62.99645390070922</v>
      </c>
      <c r="P85" s="60"/>
      <c r="Q85" s="50">
        <v>404.08</v>
      </c>
      <c r="R85" s="61">
        <f t="shared" si="12"/>
        <v>238.81796690307328</v>
      </c>
      <c r="S85" s="60">
        <v>3</v>
      </c>
      <c r="T85" s="52">
        <v>8.3216061544234915E-2</v>
      </c>
      <c r="U85" s="52">
        <v>0</v>
      </c>
      <c r="V85" s="52">
        <v>0</v>
      </c>
      <c r="W85" s="52">
        <v>0.916783938455765</v>
      </c>
      <c r="X85" s="52">
        <v>0</v>
      </c>
      <c r="Y85" s="52">
        <v>0</v>
      </c>
      <c r="Z85" s="62">
        <f t="shared" si="13"/>
        <v>0.20872579160710439</v>
      </c>
      <c r="AA85" s="52">
        <v>0</v>
      </c>
      <c r="AB85" s="52">
        <v>0</v>
      </c>
      <c r="AC85" s="52">
        <v>1</v>
      </c>
      <c r="AD85" s="54">
        <f t="shared" si="14"/>
        <v>0.79127420839289553</v>
      </c>
      <c r="AE85" s="55"/>
    </row>
    <row r="86" spans="1:31" s="29" customFormat="1" ht="20.100000000000001" customHeight="1" x14ac:dyDescent="0.25">
      <c r="A86" s="21"/>
      <c r="B86" s="56">
        <v>523</v>
      </c>
      <c r="C86" s="152">
        <v>9</v>
      </c>
      <c r="D86" s="58" t="s">
        <v>67</v>
      </c>
      <c r="E86" s="48">
        <v>6092</v>
      </c>
      <c r="F86" s="48">
        <v>6</v>
      </c>
      <c r="G86" s="48">
        <v>3259</v>
      </c>
      <c r="H86" s="48">
        <v>6094</v>
      </c>
      <c r="I86" s="48">
        <v>7452</v>
      </c>
      <c r="J86" s="60"/>
      <c r="K86" s="50">
        <v>5961.69</v>
      </c>
      <c r="L86" s="61">
        <f t="shared" si="10"/>
        <v>800.01207729468604</v>
      </c>
      <c r="M86" s="60"/>
      <c r="N86" s="50">
        <v>1237.3900000000001</v>
      </c>
      <c r="O86" s="61">
        <f t="shared" si="11"/>
        <v>166.0480407944176</v>
      </c>
      <c r="P86" s="60"/>
      <c r="Q86" s="50">
        <v>4724.3</v>
      </c>
      <c r="R86" s="61">
        <f t="shared" si="12"/>
        <v>633.96403650026843</v>
      </c>
      <c r="S86" s="60"/>
      <c r="T86" s="52">
        <v>2.7137765781200751E-2</v>
      </c>
      <c r="U86" s="52">
        <v>0</v>
      </c>
      <c r="V86" s="52">
        <v>0.15526228594056846</v>
      </c>
      <c r="W86" s="52">
        <v>0.72993154947106409</v>
      </c>
      <c r="X86" s="52">
        <v>8.7668398807166689E-2</v>
      </c>
      <c r="Y86" s="52">
        <v>0</v>
      </c>
      <c r="Z86" s="62">
        <f t="shared" si="13"/>
        <v>0.20755691758544981</v>
      </c>
      <c r="AA86" s="52">
        <v>0</v>
      </c>
      <c r="AB86" s="52">
        <v>7.1354486378934446E-3</v>
      </c>
      <c r="AC86" s="52">
        <v>0.9928645513621065</v>
      </c>
      <c r="AD86" s="54">
        <f t="shared" si="14"/>
        <v>0.7924430824145503</v>
      </c>
      <c r="AE86" s="55"/>
    </row>
    <row r="87" spans="1:31" s="29" customFormat="1" ht="20.100000000000001" customHeight="1" x14ac:dyDescent="0.25">
      <c r="A87" s="21"/>
      <c r="B87" s="56">
        <v>718</v>
      </c>
      <c r="C87" s="152">
        <v>7</v>
      </c>
      <c r="D87" s="58" t="s">
        <v>141</v>
      </c>
      <c r="E87" s="48">
        <v>264</v>
      </c>
      <c r="F87" s="48">
        <v>8</v>
      </c>
      <c r="G87" s="48">
        <v>0</v>
      </c>
      <c r="H87" s="48">
        <v>955</v>
      </c>
      <c r="I87" s="48">
        <v>955</v>
      </c>
      <c r="J87" s="60"/>
      <c r="K87" s="50">
        <v>287.35000000000002</v>
      </c>
      <c r="L87" s="61">
        <f t="shared" si="10"/>
        <v>300.89005235602093</v>
      </c>
      <c r="M87" s="60"/>
      <c r="N87" s="50">
        <v>59.63</v>
      </c>
      <c r="O87" s="61">
        <f t="shared" si="11"/>
        <v>62.439790575916227</v>
      </c>
      <c r="P87" s="60"/>
      <c r="Q87" s="50">
        <v>227.72</v>
      </c>
      <c r="R87" s="61">
        <f t="shared" si="12"/>
        <v>238.45026178010471</v>
      </c>
      <c r="S87" s="60">
        <v>3</v>
      </c>
      <c r="T87" s="52">
        <v>8.8210632232097935E-2</v>
      </c>
      <c r="U87" s="52">
        <v>0</v>
      </c>
      <c r="V87" s="52">
        <v>0</v>
      </c>
      <c r="W87" s="52">
        <v>0.91178936776790198</v>
      </c>
      <c r="X87" s="52">
        <v>0</v>
      </c>
      <c r="Y87" s="52">
        <v>0</v>
      </c>
      <c r="Z87" s="62">
        <f t="shared" si="13"/>
        <v>0.20751696537323822</v>
      </c>
      <c r="AA87" s="52">
        <v>0</v>
      </c>
      <c r="AB87" s="52">
        <v>0</v>
      </c>
      <c r="AC87" s="52">
        <v>1</v>
      </c>
      <c r="AD87" s="54">
        <f t="shared" si="14"/>
        <v>0.79248303462676173</v>
      </c>
      <c r="AE87" s="55"/>
    </row>
    <row r="88" spans="1:31" s="29" customFormat="1" ht="20.100000000000001" customHeight="1" x14ac:dyDescent="0.25">
      <c r="A88" s="21"/>
      <c r="B88" s="56">
        <v>830</v>
      </c>
      <c r="C88" s="152">
        <v>9</v>
      </c>
      <c r="D88" s="58" t="s">
        <v>64</v>
      </c>
      <c r="E88" s="48">
        <v>563</v>
      </c>
      <c r="F88" s="48">
        <v>0</v>
      </c>
      <c r="G88" s="48">
        <v>383</v>
      </c>
      <c r="H88" s="48">
        <v>1421</v>
      </c>
      <c r="I88" s="48">
        <v>1581</v>
      </c>
      <c r="J88" s="60"/>
      <c r="K88" s="50">
        <v>231.97</v>
      </c>
      <c r="L88" s="61">
        <f t="shared" si="10"/>
        <v>146.7235926628716</v>
      </c>
      <c r="M88" s="60"/>
      <c r="N88" s="50">
        <v>47</v>
      </c>
      <c r="O88" s="61">
        <f t="shared" si="11"/>
        <v>29.728020240354205</v>
      </c>
      <c r="P88" s="60"/>
      <c r="Q88" s="50">
        <v>184.97</v>
      </c>
      <c r="R88" s="61">
        <f t="shared" si="12"/>
        <v>116.9955724225174</v>
      </c>
      <c r="S88" s="60">
        <v>2</v>
      </c>
      <c r="T88" s="52">
        <v>0.16659574468085106</v>
      </c>
      <c r="U88" s="52">
        <v>0</v>
      </c>
      <c r="V88" s="52">
        <v>0</v>
      </c>
      <c r="W88" s="52">
        <v>0.83340425531914897</v>
      </c>
      <c r="X88" s="52">
        <v>0</v>
      </c>
      <c r="Y88" s="52">
        <v>0</v>
      </c>
      <c r="Z88" s="62">
        <f t="shared" si="13"/>
        <v>0.20261240677673836</v>
      </c>
      <c r="AA88" s="52">
        <v>0</v>
      </c>
      <c r="AB88" s="52">
        <v>0</v>
      </c>
      <c r="AC88" s="52">
        <v>1</v>
      </c>
      <c r="AD88" s="54">
        <f t="shared" si="14"/>
        <v>0.79738759322326158</v>
      </c>
      <c r="AE88" s="55"/>
    </row>
    <row r="89" spans="1:31" s="29" customFormat="1" ht="20.100000000000001" customHeight="1" x14ac:dyDescent="0.25">
      <c r="A89" s="21"/>
      <c r="B89" s="56">
        <v>426</v>
      </c>
      <c r="C89" s="152">
        <v>6</v>
      </c>
      <c r="D89" s="58" t="s">
        <v>137</v>
      </c>
      <c r="E89" s="48">
        <v>4330</v>
      </c>
      <c r="F89" s="48">
        <v>1510</v>
      </c>
      <c r="G89" s="48">
        <v>180</v>
      </c>
      <c r="H89" s="48">
        <v>11220</v>
      </c>
      <c r="I89" s="48">
        <v>11295</v>
      </c>
      <c r="J89" s="60"/>
      <c r="K89" s="50">
        <v>2982.36</v>
      </c>
      <c r="L89" s="61">
        <f t="shared" si="10"/>
        <v>264.04249667994691</v>
      </c>
      <c r="M89" s="60"/>
      <c r="N89" s="50">
        <v>596.07000000000005</v>
      </c>
      <c r="O89" s="61">
        <f t="shared" si="11"/>
        <v>52.772908366533862</v>
      </c>
      <c r="P89" s="60"/>
      <c r="Q89" s="50">
        <v>2386.2900000000004</v>
      </c>
      <c r="R89" s="61">
        <f t="shared" si="12"/>
        <v>211.26958831341307</v>
      </c>
      <c r="S89" s="60"/>
      <c r="T89" s="52">
        <v>0.10371265119868471</v>
      </c>
      <c r="U89" s="52">
        <v>0</v>
      </c>
      <c r="V89" s="52">
        <v>0.13421242471521799</v>
      </c>
      <c r="W89" s="52">
        <v>0.76207492408609723</v>
      </c>
      <c r="X89" s="52">
        <v>0</v>
      </c>
      <c r="Y89" s="52">
        <v>0</v>
      </c>
      <c r="Z89" s="62">
        <f t="shared" si="13"/>
        <v>0.19986520741962741</v>
      </c>
      <c r="AA89" s="52">
        <v>0</v>
      </c>
      <c r="AB89" s="52">
        <v>2.9376144559127341E-3</v>
      </c>
      <c r="AC89" s="52">
        <v>0.99706238554408722</v>
      </c>
      <c r="AD89" s="54">
        <f t="shared" si="14"/>
        <v>0.80013479258037268</v>
      </c>
      <c r="AE89" s="55"/>
    </row>
    <row r="90" spans="1:31" s="29" customFormat="1" ht="20.100000000000001" customHeight="1" x14ac:dyDescent="0.25">
      <c r="A90" s="21"/>
      <c r="B90" s="56">
        <v>249</v>
      </c>
      <c r="C90" s="152">
        <v>7</v>
      </c>
      <c r="D90" s="58" t="s">
        <v>57</v>
      </c>
      <c r="E90" s="48">
        <v>9636</v>
      </c>
      <c r="F90" s="48">
        <v>1303</v>
      </c>
      <c r="G90" s="48">
        <v>150</v>
      </c>
      <c r="H90" s="48">
        <v>22277</v>
      </c>
      <c r="I90" s="48">
        <v>22340</v>
      </c>
      <c r="J90" s="60"/>
      <c r="K90" s="50">
        <v>9303.1200000000008</v>
      </c>
      <c r="L90" s="61">
        <f t="shared" si="10"/>
        <v>416.43330349149505</v>
      </c>
      <c r="M90" s="60"/>
      <c r="N90" s="50">
        <v>1689.67</v>
      </c>
      <c r="O90" s="61">
        <f t="shared" si="11"/>
        <v>75.634288272157562</v>
      </c>
      <c r="P90" s="60"/>
      <c r="Q90" s="50">
        <v>7613.45</v>
      </c>
      <c r="R90" s="61">
        <f t="shared" si="12"/>
        <v>340.79901521933749</v>
      </c>
      <c r="S90" s="60"/>
      <c r="T90" s="52">
        <v>7.2647321666360884E-2</v>
      </c>
      <c r="U90" s="52">
        <v>0</v>
      </c>
      <c r="V90" s="52">
        <v>7.3978942633768724E-2</v>
      </c>
      <c r="W90" s="52">
        <v>0.81943811513490794</v>
      </c>
      <c r="X90" s="52">
        <v>0</v>
      </c>
      <c r="Y90" s="52">
        <v>3.3935620564962389E-2</v>
      </c>
      <c r="Z90" s="62">
        <f t="shared" si="13"/>
        <v>0.18162401430917799</v>
      </c>
      <c r="AA90" s="52">
        <v>0</v>
      </c>
      <c r="AB90" s="52">
        <v>1.760043081651551E-4</v>
      </c>
      <c r="AC90" s="52">
        <v>0.99982399569183478</v>
      </c>
      <c r="AD90" s="54">
        <f t="shared" si="14"/>
        <v>0.81837598569082193</v>
      </c>
      <c r="AE90" s="55"/>
    </row>
    <row r="91" spans="1:31" s="29" customFormat="1" ht="20.100000000000001" customHeight="1" x14ac:dyDescent="0.25">
      <c r="A91" s="21"/>
      <c r="B91" s="56">
        <v>503</v>
      </c>
      <c r="C91" s="152">
        <v>7</v>
      </c>
      <c r="D91" s="58" t="s">
        <v>138</v>
      </c>
      <c r="E91" s="48">
        <v>3178</v>
      </c>
      <c r="F91" s="48">
        <v>0</v>
      </c>
      <c r="G91" s="48">
        <v>161</v>
      </c>
      <c r="H91" s="48">
        <v>9308</v>
      </c>
      <c r="I91" s="48">
        <v>9375</v>
      </c>
      <c r="J91" s="60"/>
      <c r="K91" s="50">
        <v>2666.58</v>
      </c>
      <c r="L91" s="61">
        <f t="shared" si="10"/>
        <v>284.43520000000001</v>
      </c>
      <c r="M91" s="60"/>
      <c r="N91" s="50">
        <v>483.51</v>
      </c>
      <c r="O91" s="61">
        <f t="shared" si="11"/>
        <v>51.574399999999997</v>
      </c>
      <c r="P91" s="60"/>
      <c r="Q91" s="50">
        <v>2183.0700000000002</v>
      </c>
      <c r="R91" s="61">
        <f t="shared" si="12"/>
        <v>232.86080000000001</v>
      </c>
      <c r="S91" s="60">
        <v>3</v>
      </c>
      <c r="T91" s="52">
        <v>0.10607846787036462</v>
      </c>
      <c r="U91" s="52">
        <v>0</v>
      </c>
      <c r="V91" s="52">
        <v>1.4270645901842776E-2</v>
      </c>
      <c r="W91" s="52">
        <v>0.87965088622779264</v>
      </c>
      <c r="X91" s="52">
        <v>0</v>
      </c>
      <c r="Y91" s="52">
        <v>0</v>
      </c>
      <c r="Z91" s="62">
        <f t="shared" si="13"/>
        <v>0.18132214296964652</v>
      </c>
      <c r="AA91" s="52">
        <v>0</v>
      </c>
      <c r="AB91" s="52">
        <v>0</v>
      </c>
      <c r="AC91" s="52">
        <v>1</v>
      </c>
      <c r="AD91" s="54">
        <f t="shared" si="14"/>
        <v>0.81867785703035356</v>
      </c>
      <c r="AE91" s="55"/>
    </row>
    <row r="92" spans="1:31" s="29" customFormat="1" ht="20.100000000000001" customHeight="1" x14ac:dyDescent="0.25">
      <c r="A92" s="21"/>
      <c r="B92" s="56">
        <v>775</v>
      </c>
      <c r="C92" s="152">
        <v>8</v>
      </c>
      <c r="D92" s="58" t="s">
        <v>131</v>
      </c>
      <c r="E92" s="48">
        <v>2098</v>
      </c>
      <c r="F92" s="48">
        <v>15</v>
      </c>
      <c r="G92" s="48">
        <v>863</v>
      </c>
      <c r="H92" s="48">
        <v>2828</v>
      </c>
      <c r="I92" s="48">
        <v>3188</v>
      </c>
      <c r="J92" s="60"/>
      <c r="K92" s="50">
        <v>1029.45</v>
      </c>
      <c r="L92" s="61">
        <f t="shared" si="10"/>
        <v>322.91405269761606</v>
      </c>
      <c r="M92" s="60"/>
      <c r="N92" s="50">
        <v>184.59</v>
      </c>
      <c r="O92" s="61">
        <f t="shared" si="11"/>
        <v>57.901505646173149</v>
      </c>
      <c r="P92" s="60"/>
      <c r="Q92" s="50">
        <v>844.86</v>
      </c>
      <c r="R92" s="61">
        <f t="shared" si="12"/>
        <v>265.01254705144294</v>
      </c>
      <c r="S92" s="60">
        <v>3</v>
      </c>
      <c r="T92" s="52">
        <v>8.4403272116582689E-2</v>
      </c>
      <c r="U92" s="52">
        <v>0</v>
      </c>
      <c r="V92" s="52">
        <v>0</v>
      </c>
      <c r="W92" s="52">
        <v>0.91559672788341728</v>
      </c>
      <c r="X92" s="52">
        <v>0</v>
      </c>
      <c r="Y92" s="52">
        <v>0</v>
      </c>
      <c r="Z92" s="62">
        <f t="shared" si="13"/>
        <v>0.17930933993880227</v>
      </c>
      <c r="AA92" s="52">
        <v>0</v>
      </c>
      <c r="AB92" s="52">
        <v>0</v>
      </c>
      <c r="AC92" s="52">
        <v>1</v>
      </c>
      <c r="AD92" s="54">
        <f t="shared" si="14"/>
        <v>0.82069066006119773</v>
      </c>
      <c r="AE92" s="55"/>
    </row>
    <row r="93" spans="1:31" s="29" customFormat="1" ht="20.100000000000001" customHeight="1" x14ac:dyDescent="0.25">
      <c r="A93" s="21"/>
      <c r="B93" s="56">
        <v>173</v>
      </c>
      <c r="C93" s="152">
        <v>9</v>
      </c>
      <c r="D93" s="58" t="s">
        <v>30</v>
      </c>
      <c r="E93" s="48">
        <v>3325</v>
      </c>
      <c r="F93" s="48">
        <v>0</v>
      </c>
      <c r="G93" s="48">
        <v>2056</v>
      </c>
      <c r="H93" s="48">
        <v>2588</v>
      </c>
      <c r="I93" s="48">
        <v>3445</v>
      </c>
      <c r="J93" s="60"/>
      <c r="K93" s="50">
        <v>2069.2997570154193</v>
      </c>
      <c r="L93" s="61">
        <f t="shared" si="10"/>
        <v>600.66756372000566</v>
      </c>
      <c r="M93" s="60"/>
      <c r="N93" s="50">
        <v>361.63380561233561</v>
      </c>
      <c r="O93" s="61">
        <f t="shared" si="11"/>
        <v>104.97352847963298</v>
      </c>
      <c r="P93" s="60">
        <v>6</v>
      </c>
      <c r="Q93" s="50">
        <v>1707.6659514030839</v>
      </c>
      <c r="R93" s="61">
        <f t="shared" si="12"/>
        <v>495.69403524037273</v>
      </c>
      <c r="S93" s="60"/>
      <c r="T93" s="52">
        <v>3.9432154236394706E-2</v>
      </c>
      <c r="U93" s="52">
        <v>0</v>
      </c>
      <c r="V93" s="52">
        <v>3.05004671267485E-2</v>
      </c>
      <c r="W93" s="52">
        <v>0.88043153231544824</v>
      </c>
      <c r="X93" s="52">
        <v>2.3034350966982323E-2</v>
      </c>
      <c r="Y93" s="52">
        <v>2.6601495354426161E-2</v>
      </c>
      <c r="Z93" s="62">
        <f t="shared" si="13"/>
        <v>0.17476144013756867</v>
      </c>
      <c r="AA93" s="52">
        <v>0</v>
      </c>
      <c r="AB93" s="52">
        <v>6.1077519238644483E-3</v>
      </c>
      <c r="AC93" s="52">
        <v>0.99389224807613552</v>
      </c>
      <c r="AD93" s="54">
        <f t="shared" si="14"/>
        <v>0.82523855986243144</v>
      </c>
      <c r="AE93" s="55"/>
    </row>
    <row r="94" spans="1:31" s="29" customFormat="1" ht="20.100000000000001" customHeight="1" x14ac:dyDescent="0.25">
      <c r="A94" s="21"/>
      <c r="B94" s="56">
        <v>414</v>
      </c>
      <c r="C94" s="152">
        <v>6</v>
      </c>
      <c r="D94" s="58" t="s">
        <v>62</v>
      </c>
      <c r="E94" s="48">
        <v>2775</v>
      </c>
      <c r="F94" s="48">
        <v>875</v>
      </c>
      <c r="G94" s="48">
        <v>0</v>
      </c>
      <c r="H94" s="48">
        <v>8000</v>
      </c>
      <c r="I94" s="48">
        <v>8000</v>
      </c>
      <c r="J94" s="60"/>
      <c r="K94" s="50">
        <v>2675.99</v>
      </c>
      <c r="L94" s="61">
        <f t="shared" si="10"/>
        <v>334.49874999999997</v>
      </c>
      <c r="M94" s="60"/>
      <c r="N94" s="50">
        <v>466.73</v>
      </c>
      <c r="O94" s="61">
        <f t="shared" si="11"/>
        <v>58.341250000000002</v>
      </c>
      <c r="P94" s="60"/>
      <c r="Q94" s="50">
        <v>2209.2600000000002</v>
      </c>
      <c r="R94" s="61">
        <f t="shared" si="12"/>
        <v>276.15750000000003</v>
      </c>
      <c r="S94" s="60"/>
      <c r="T94" s="52">
        <v>9.444432541297966E-2</v>
      </c>
      <c r="U94" s="52">
        <v>0</v>
      </c>
      <c r="V94" s="52">
        <v>5.5920982152422173E-2</v>
      </c>
      <c r="W94" s="52">
        <v>0.8496346924345981</v>
      </c>
      <c r="X94" s="52">
        <v>0</v>
      </c>
      <c r="Y94" s="52">
        <v>0</v>
      </c>
      <c r="Z94" s="62">
        <f t="shared" si="13"/>
        <v>0.17441395520910019</v>
      </c>
      <c r="AA94" s="52">
        <v>0</v>
      </c>
      <c r="AB94" s="52">
        <v>0</v>
      </c>
      <c r="AC94" s="52">
        <v>1</v>
      </c>
      <c r="AD94" s="54">
        <f t="shared" si="14"/>
        <v>0.82558604479089992</v>
      </c>
      <c r="AE94" s="55"/>
    </row>
    <row r="95" spans="1:31" s="29" customFormat="1" ht="20.100000000000001" customHeight="1" x14ac:dyDescent="0.25">
      <c r="A95" s="21"/>
      <c r="B95" s="56">
        <v>522</v>
      </c>
      <c r="C95" s="152">
        <v>9</v>
      </c>
      <c r="D95" s="58" t="s">
        <v>28</v>
      </c>
      <c r="E95" s="48">
        <v>1412</v>
      </c>
      <c r="F95" s="48">
        <v>0</v>
      </c>
      <c r="G95" s="48">
        <v>186</v>
      </c>
      <c r="H95" s="48">
        <v>2578</v>
      </c>
      <c r="I95" s="48">
        <v>2656</v>
      </c>
      <c r="J95" s="60"/>
      <c r="K95" s="50">
        <v>928.81</v>
      </c>
      <c r="L95" s="61">
        <f t="shared" si="10"/>
        <v>349.70256024096386</v>
      </c>
      <c r="M95" s="60"/>
      <c r="N95" s="50">
        <v>154.53</v>
      </c>
      <c r="O95" s="61">
        <f t="shared" si="11"/>
        <v>58.181475903614455</v>
      </c>
      <c r="P95" s="60"/>
      <c r="Q95" s="50">
        <v>774.28</v>
      </c>
      <c r="R95" s="61">
        <f t="shared" si="12"/>
        <v>291.52108433734941</v>
      </c>
      <c r="S95" s="60"/>
      <c r="T95" s="52">
        <v>9.1891542095385997E-2</v>
      </c>
      <c r="U95" s="52">
        <v>0</v>
      </c>
      <c r="V95" s="52">
        <v>1.2942470717660001E-3</v>
      </c>
      <c r="W95" s="52">
        <v>0.89820746780560412</v>
      </c>
      <c r="X95" s="52">
        <v>0</v>
      </c>
      <c r="Y95" s="52">
        <v>8.6067430272439016E-3</v>
      </c>
      <c r="Z95" s="62">
        <f t="shared" si="13"/>
        <v>0.16637417771126498</v>
      </c>
      <c r="AA95" s="52">
        <v>0</v>
      </c>
      <c r="AB95" s="52">
        <v>0</v>
      </c>
      <c r="AC95" s="52">
        <v>1</v>
      </c>
      <c r="AD95" s="54">
        <f t="shared" si="14"/>
        <v>0.83362582228873505</v>
      </c>
      <c r="AE95" s="55"/>
    </row>
    <row r="96" spans="1:31" s="29" customFormat="1" ht="20.100000000000001" customHeight="1" x14ac:dyDescent="0.25">
      <c r="A96" s="21"/>
      <c r="B96" s="56">
        <v>279</v>
      </c>
      <c r="C96" s="152">
        <v>9</v>
      </c>
      <c r="D96" s="58" t="s">
        <v>130</v>
      </c>
      <c r="E96" s="48">
        <v>2860</v>
      </c>
      <c r="F96" s="48">
        <v>22</v>
      </c>
      <c r="G96" s="48">
        <v>0</v>
      </c>
      <c r="H96" s="48">
        <v>5966</v>
      </c>
      <c r="I96" s="48">
        <v>5966</v>
      </c>
      <c r="J96" s="60"/>
      <c r="K96" s="50">
        <v>1730.94</v>
      </c>
      <c r="L96" s="61">
        <f t="shared" si="10"/>
        <v>290.13409319477034</v>
      </c>
      <c r="M96" s="60"/>
      <c r="N96" s="50">
        <v>282.32</v>
      </c>
      <c r="O96" s="61">
        <f t="shared" si="11"/>
        <v>47.321488434461948</v>
      </c>
      <c r="P96" s="60"/>
      <c r="Q96" s="50">
        <v>1448.62</v>
      </c>
      <c r="R96" s="61">
        <f t="shared" si="12"/>
        <v>242.8126047603084</v>
      </c>
      <c r="S96" s="60">
        <v>3</v>
      </c>
      <c r="T96" s="52">
        <v>0.11642816661943893</v>
      </c>
      <c r="U96" s="52">
        <v>0</v>
      </c>
      <c r="V96" s="52">
        <v>2.266931141966563E-2</v>
      </c>
      <c r="W96" s="52">
        <v>0.86090252196089545</v>
      </c>
      <c r="X96" s="52">
        <v>0</v>
      </c>
      <c r="Y96" s="52">
        <v>0</v>
      </c>
      <c r="Z96" s="62">
        <f t="shared" si="13"/>
        <v>0.16310212947878031</v>
      </c>
      <c r="AA96" s="52">
        <v>0</v>
      </c>
      <c r="AB96" s="52">
        <v>0</v>
      </c>
      <c r="AC96" s="52">
        <v>1</v>
      </c>
      <c r="AD96" s="54">
        <f t="shared" si="14"/>
        <v>0.83689787052121956</v>
      </c>
      <c r="AE96" s="55"/>
    </row>
    <row r="97" spans="1:31" s="29" customFormat="1" ht="20.100000000000001" customHeight="1" x14ac:dyDescent="0.25">
      <c r="A97" s="21"/>
      <c r="B97" s="56">
        <v>873</v>
      </c>
      <c r="C97" s="152">
        <v>8</v>
      </c>
      <c r="D97" s="58" t="s">
        <v>76</v>
      </c>
      <c r="E97" s="48">
        <v>2402</v>
      </c>
      <c r="F97" s="48">
        <v>51</v>
      </c>
      <c r="G97" s="48">
        <v>2</v>
      </c>
      <c r="H97" s="48">
        <v>5076</v>
      </c>
      <c r="I97" s="48">
        <v>5077</v>
      </c>
      <c r="J97" s="60"/>
      <c r="K97" s="50">
        <v>1298.83</v>
      </c>
      <c r="L97" s="61">
        <f t="shared" si="10"/>
        <v>255.82627535946426</v>
      </c>
      <c r="M97" s="60"/>
      <c r="N97" s="50">
        <v>206.79</v>
      </c>
      <c r="O97" s="61">
        <f t="shared" si="11"/>
        <v>40.730746503840848</v>
      </c>
      <c r="P97" s="60"/>
      <c r="Q97" s="50">
        <v>1092.04</v>
      </c>
      <c r="R97" s="61">
        <f t="shared" si="12"/>
        <v>215.0955288556234</v>
      </c>
      <c r="S97" s="60">
        <v>3</v>
      </c>
      <c r="T97" s="52">
        <v>0.13525799119880072</v>
      </c>
      <c r="U97" s="52">
        <v>0</v>
      </c>
      <c r="V97" s="52">
        <v>0</v>
      </c>
      <c r="W97" s="52">
        <v>0.86474200880119934</v>
      </c>
      <c r="X97" s="52">
        <v>0</v>
      </c>
      <c r="Y97" s="52">
        <v>0</v>
      </c>
      <c r="Z97" s="62">
        <f t="shared" si="13"/>
        <v>0.15921252203906594</v>
      </c>
      <c r="AA97" s="52">
        <v>0</v>
      </c>
      <c r="AB97" s="52">
        <v>0</v>
      </c>
      <c r="AC97" s="52">
        <v>1</v>
      </c>
      <c r="AD97" s="54">
        <f t="shared" si="14"/>
        <v>0.84078747796093412</v>
      </c>
      <c r="AE97" s="55"/>
    </row>
    <row r="98" spans="1:31" s="29" customFormat="1" ht="20.100000000000001" customHeight="1" x14ac:dyDescent="0.25">
      <c r="A98" s="21"/>
      <c r="B98" s="56">
        <v>790</v>
      </c>
      <c r="C98" s="152">
        <v>8</v>
      </c>
      <c r="D98" s="58" t="s">
        <v>143</v>
      </c>
      <c r="E98" s="48">
        <v>220</v>
      </c>
      <c r="F98" s="48">
        <v>0</v>
      </c>
      <c r="G98" s="48">
        <v>0</v>
      </c>
      <c r="H98" s="48">
        <v>551</v>
      </c>
      <c r="I98" s="48">
        <v>551</v>
      </c>
      <c r="J98" s="60"/>
      <c r="K98" s="50">
        <v>139.81</v>
      </c>
      <c r="L98" s="61">
        <f t="shared" si="10"/>
        <v>253.73865698729583</v>
      </c>
      <c r="M98" s="60"/>
      <c r="N98" s="50">
        <v>19.66</v>
      </c>
      <c r="O98" s="61">
        <f t="shared" si="11"/>
        <v>35.68058076225045</v>
      </c>
      <c r="P98" s="60"/>
      <c r="Q98" s="50">
        <v>120.15</v>
      </c>
      <c r="R98" s="61">
        <f t="shared" si="12"/>
        <v>218.05807622504537</v>
      </c>
      <c r="S98" s="60">
        <v>3</v>
      </c>
      <c r="T98" s="52">
        <v>0.15462868769074262</v>
      </c>
      <c r="U98" s="52">
        <v>0</v>
      </c>
      <c r="V98" s="52">
        <v>0</v>
      </c>
      <c r="W98" s="52">
        <v>0.84537131230925744</v>
      </c>
      <c r="X98" s="52">
        <v>0</v>
      </c>
      <c r="Y98" s="52">
        <v>0</v>
      </c>
      <c r="Z98" s="62">
        <f t="shared" si="13"/>
        <v>0.14061941205922324</v>
      </c>
      <c r="AA98" s="52">
        <v>0</v>
      </c>
      <c r="AB98" s="52">
        <v>0</v>
      </c>
      <c r="AC98" s="52">
        <v>1</v>
      </c>
      <c r="AD98" s="54">
        <f t="shared" si="14"/>
        <v>0.85938058794077676</v>
      </c>
      <c r="AE98" s="55"/>
    </row>
    <row r="99" spans="1:31" s="29" customFormat="1" ht="20.100000000000001" customHeight="1" x14ac:dyDescent="0.25">
      <c r="A99" s="21"/>
      <c r="B99" s="56">
        <v>982</v>
      </c>
      <c r="C99" s="152">
        <v>9</v>
      </c>
      <c r="D99" s="58" t="s">
        <v>146</v>
      </c>
      <c r="E99" s="48">
        <v>683</v>
      </c>
      <c r="F99" s="48">
        <v>24</v>
      </c>
      <c r="G99" s="48">
        <v>47</v>
      </c>
      <c r="H99" s="48">
        <v>2395</v>
      </c>
      <c r="I99" s="48">
        <v>2415</v>
      </c>
      <c r="J99" s="60"/>
      <c r="K99" s="50">
        <v>610.02</v>
      </c>
      <c r="L99" s="61">
        <f t="shared" si="10"/>
        <v>252.59627329192546</v>
      </c>
      <c r="M99" s="60"/>
      <c r="N99" s="50">
        <v>66.319999999999993</v>
      </c>
      <c r="O99" s="61">
        <f t="shared" si="11"/>
        <v>27.461697722567287</v>
      </c>
      <c r="P99" s="60"/>
      <c r="Q99" s="50">
        <v>543.70000000000005</v>
      </c>
      <c r="R99" s="61">
        <f t="shared" si="12"/>
        <v>225.13457556935819</v>
      </c>
      <c r="S99" s="60">
        <v>3</v>
      </c>
      <c r="T99" s="52">
        <v>0.19903498190591074</v>
      </c>
      <c r="U99" s="52">
        <v>0</v>
      </c>
      <c r="V99" s="52">
        <v>0</v>
      </c>
      <c r="W99" s="52">
        <v>0.80096501809408926</v>
      </c>
      <c r="X99" s="52">
        <v>0</v>
      </c>
      <c r="Y99" s="52">
        <v>0</v>
      </c>
      <c r="Z99" s="62">
        <f t="shared" si="13"/>
        <v>0.10871774695911608</v>
      </c>
      <c r="AA99" s="52">
        <v>0</v>
      </c>
      <c r="AB99" s="52">
        <v>0</v>
      </c>
      <c r="AC99" s="52">
        <v>1</v>
      </c>
      <c r="AD99" s="54">
        <f t="shared" si="14"/>
        <v>0.89128225304088404</v>
      </c>
      <c r="AE99" s="55"/>
    </row>
    <row r="100" spans="1:31" s="29" customFormat="1" ht="20.100000000000001" customHeight="1" x14ac:dyDescent="0.25">
      <c r="A100" s="21"/>
      <c r="B100" s="56">
        <v>100</v>
      </c>
      <c r="C100" s="152">
        <v>9</v>
      </c>
      <c r="D100" s="58" t="s">
        <v>77</v>
      </c>
      <c r="E100" s="48">
        <v>517</v>
      </c>
      <c r="F100" s="48">
        <v>28</v>
      </c>
      <c r="G100" s="48">
        <v>0</v>
      </c>
      <c r="H100" s="48">
        <v>2168</v>
      </c>
      <c r="I100" s="48">
        <v>2168</v>
      </c>
      <c r="J100" s="60"/>
      <c r="K100" s="50">
        <v>753.99</v>
      </c>
      <c r="L100" s="61">
        <f t="shared" si="10"/>
        <v>347.78136531365311</v>
      </c>
      <c r="M100" s="60"/>
      <c r="N100" s="50">
        <v>66.02</v>
      </c>
      <c r="O100" s="61">
        <f t="shared" si="11"/>
        <v>30.452029520295202</v>
      </c>
      <c r="P100" s="60"/>
      <c r="Q100" s="50">
        <v>687.97</v>
      </c>
      <c r="R100" s="61">
        <f t="shared" si="12"/>
        <v>317.32933579335793</v>
      </c>
      <c r="S100" s="60"/>
      <c r="T100" s="52">
        <v>0.1810057558315662</v>
      </c>
      <c r="U100" s="52">
        <v>0</v>
      </c>
      <c r="V100" s="52">
        <v>0</v>
      </c>
      <c r="W100" s="52">
        <v>0.81899424416843392</v>
      </c>
      <c r="X100" s="52">
        <v>0</v>
      </c>
      <c r="Y100" s="52">
        <v>0</v>
      </c>
      <c r="Z100" s="62">
        <f t="shared" si="13"/>
        <v>8.756084298200241E-2</v>
      </c>
      <c r="AA100" s="52">
        <v>0</v>
      </c>
      <c r="AB100" s="52">
        <v>0</v>
      </c>
      <c r="AC100" s="52">
        <v>1</v>
      </c>
      <c r="AD100" s="54">
        <f t="shared" si="14"/>
        <v>0.9124391570179976</v>
      </c>
      <c r="AE100" s="55"/>
    </row>
    <row r="101" spans="1:31" s="29" customFormat="1" ht="20.100000000000001" customHeight="1" x14ac:dyDescent="0.25">
      <c r="A101" s="21"/>
      <c r="B101" s="56">
        <v>646</v>
      </c>
      <c r="C101" s="152">
        <v>6</v>
      </c>
      <c r="D101" s="58" t="s">
        <v>140</v>
      </c>
      <c r="E101" s="48">
        <v>450</v>
      </c>
      <c r="F101" s="48">
        <v>0</v>
      </c>
      <c r="G101" s="48">
        <v>0</v>
      </c>
      <c r="H101" s="48">
        <v>1163</v>
      </c>
      <c r="I101" s="48">
        <v>1163</v>
      </c>
      <c r="J101" s="60"/>
      <c r="K101" s="50">
        <v>283.52999999999997</v>
      </c>
      <c r="L101" s="61">
        <f t="shared" si="10"/>
        <v>243.79191745485812</v>
      </c>
      <c r="M101" s="60"/>
      <c r="N101" s="50">
        <v>21.96</v>
      </c>
      <c r="O101" s="61">
        <f t="shared" si="11"/>
        <v>18.882201203783318</v>
      </c>
      <c r="P101" s="60"/>
      <c r="Q101" s="50">
        <v>261.57</v>
      </c>
      <c r="R101" s="61">
        <f t="shared" si="12"/>
        <v>224.9097162510748</v>
      </c>
      <c r="S101" s="60">
        <v>3</v>
      </c>
      <c r="T101" s="52">
        <v>0.29189435336976322</v>
      </c>
      <c r="U101" s="52">
        <v>0</v>
      </c>
      <c r="V101" s="52">
        <v>0</v>
      </c>
      <c r="W101" s="52">
        <v>0.70810564663023678</v>
      </c>
      <c r="X101" s="52">
        <v>0</v>
      </c>
      <c r="Y101" s="52">
        <v>0</v>
      </c>
      <c r="Z101" s="62">
        <f t="shared" si="13"/>
        <v>7.7452121468627663E-2</v>
      </c>
      <c r="AA101" s="52">
        <v>0</v>
      </c>
      <c r="AB101" s="52">
        <v>0</v>
      </c>
      <c r="AC101" s="52">
        <v>1</v>
      </c>
      <c r="AD101" s="54">
        <f t="shared" si="14"/>
        <v>0.92254787853137243</v>
      </c>
      <c r="AE101" s="55"/>
    </row>
    <row r="102" spans="1:31" s="29" customFormat="1" ht="20.100000000000001" customHeight="1" x14ac:dyDescent="0.25">
      <c r="A102" s="21"/>
      <c r="B102" s="56">
        <v>510</v>
      </c>
      <c r="C102" s="152">
        <v>7</v>
      </c>
      <c r="D102" s="58" t="s">
        <v>139</v>
      </c>
      <c r="E102" s="48">
        <v>5973</v>
      </c>
      <c r="F102" s="48">
        <v>18</v>
      </c>
      <c r="G102" s="48">
        <v>0</v>
      </c>
      <c r="H102" s="48">
        <v>11044</v>
      </c>
      <c r="I102" s="48">
        <v>11044</v>
      </c>
      <c r="J102" s="60"/>
      <c r="K102" s="50">
        <v>2601.7399999999998</v>
      </c>
      <c r="L102" s="61">
        <f t="shared" si="10"/>
        <v>235.57950018109381</v>
      </c>
      <c r="M102" s="60"/>
      <c r="N102" s="50">
        <v>139.26</v>
      </c>
      <c r="O102" s="61">
        <f t="shared" si="11"/>
        <v>12.609561752988048</v>
      </c>
      <c r="P102" s="60"/>
      <c r="Q102" s="50">
        <v>2462.48</v>
      </c>
      <c r="R102" s="61">
        <f t="shared" si="12"/>
        <v>222.96993842810576</v>
      </c>
      <c r="S102" s="60">
        <v>3</v>
      </c>
      <c r="T102" s="52">
        <v>0.43695246301881374</v>
      </c>
      <c r="U102" s="52">
        <v>0</v>
      </c>
      <c r="V102" s="52">
        <v>0</v>
      </c>
      <c r="W102" s="52">
        <v>0.56304753698118626</v>
      </c>
      <c r="X102" s="52">
        <v>0</v>
      </c>
      <c r="Y102" s="52">
        <v>0</v>
      </c>
      <c r="Z102" s="62">
        <f t="shared" si="13"/>
        <v>5.3525717404506214E-2</v>
      </c>
      <c r="AA102" s="52">
        <v>0</v>
      </c>
      <c r="AB102" s="52">
        <v>0</v>
      </c>
      <c r="AC102" s="52">
        <v>1</v>
      </c>
      <c r="AD102" s="54">
        <f t="shared" si="14"/>
        <v>0.94647428259549382</v>
      </c>
      <c r="AE102" s="55"/>
    </row>
    <row r="103" spans="1:31" ht="18" thickBot="1" x14ac:dyDescent="0.3">
      <c r="B103" s="68"/>
    </row>
    <row r="104" spans="1:31" s="4" customFormat="1" ht="18" thickBot="1" x14ac:dyDescent="0.3">
      <c r="B104" s="70"/>
      <c r="C104" s="71"/>
      <c r="D104" s="72" t="s">
        <v>106</v>
      </c>
      <c r="E104" s="73">
        <f>SUM(E7:E102)</f>
        <v>3947695</v>
      </c>
      <c r="F104" s="73">
        <f>SUM(F7:F102)</f>
        <v>1546987</v>
      </c>
      <c r="G104" s="73">
        <f>SUM(G7:G102)</f>
        <v>113424</v>
      </c>
      <c r="H104" s="73">
        <f>SUM(H7:H102)</f>
        <v>13770284</v>
      </c>
      <c r="I104" s="73">
        <f>SUM(I7:I102)</f>
        <v>13817550</v>
      </c>
      <c r="J104" s="74"/>
      <c r="K104" s="73">
        <f>SUM(K7:K102)</f>
        <v>4990614.1372557655</v>
      </c>
      <c r="L104" s="75">
        <f>K104*1000/I104</f>
        <v>361.17937964803934</v>
      </c>
      <c r="M104" s="76"/>
      <c r="N104" s="73">
        <f>SUM(N7:N102)</f>
        <v>2449955.7152041188</v>
      </c>
      <c r="O104" s="75">
        <f t="shared" ref="O104" si="15">N104*1000/I104</f>
        <v>177.30753391188154</v>
      </c>
      <c r="P104" s="77"/>
      <c r="Q104" s="73">
        <f>SUM(Q7:Q102)</f>
        <v>2540658.4220516472</v>
      </c>
      <c r="R104" s="75">
        <f t="shared" ref="R104" si="16">Q104*1000/I104</f>
        <v>183.87184573615781</v>
      </c>
      <c r="S104" s="78"/>
      <c r="T104" s="79">
        <v>3.1075824039270325E-2</v>
      </c>
      <c r="U104" s="79">
        <v>5.0092711259387161E-3</v>
      </c>
      <c r="V104" s="79">
        <v>8.9419571407174922E-2</v>
      </c>
      <c r="W104" s="79">
        <v>0.42940378108555222</v>
      </c>
      <c r="X104" s="79">
        <v>0.43834119563190799</v>
      </c>
      <c r="Y104" s="79">
        <v>6.7503567101561794E-3</v>
      </c>
      <c r="Z104" s="80">
        <f>N104/K104</f>
        <v>0.49091267083038764</v>
      </c>
      <c r="AA104" s="79">
        <v>5.4589566255626013E-2</v>
      </c>
      <c r="AB104" s="79">
        <v>1.2706543741658187E-3</v>
      </c>
      <c r="AC104" s="79">
        <v>0.94413977937020843</v>
      </c>
      <c r="AD104" s="81">
        <f>Q104/K104</f>
        <v>0.50908732916961241</v>
      </c>
    </row>
    <row r="105" spans="1:31" x14ac:dyDescent="0.25">
      <c r="B105" s="68"/>
      <c r="D105" s="82"/>
      <c r="G105" s="83"/>
      <c r="H105" s="83"/>
      <c r="L105" s="21"/>
      <c r="M105" s="21"/>
      <c r="N105" s="21"/>
      <c r="O105" s="21"/>
      <c r="P105" s="84"/>
      <c r="Q105" s="21"/>
      <c r="W105" s="17"/>
    </row>
    <row r="106" spans="1:31" x14ac:dyDescent="0.25">
      <c r="D106" s="86" t="s">
        <v>107</v>
      </c>
      <c r="E106" s="83"/>
      <c r="F106" s="87">
        <f>F104+E104</f>
        <v>5494682</v>
      </c>
      <c r="G106" s="87"/>
      <c r="H106" s="83"/>
      <c r="I106" s="83"/>
      <c r="J106" s="83"/>
      <c r="K106" s="88"/>
      <c r="L106" s="88"/>
    </row>
    <row r="107" spans="1:31" ht="46.5" customHeight="1" x14ac:dyDescent="0.25">
      <c r="D107" s="164" t="s">
        <v>108</v>
      </c>
      <c r="E107" s="164"/>
      <c r="F107" s="164"/>
      <c r="G107" s="164"/>
      <c r="H107" s="164"/>
      <c r="I107" s="164"/>
      <c r="J107" s="164"/>
      <c r="K107" s="164"/>
      <c r="L107" s="164"/>
    </row>
    <row r="108" spans="1:31" ht="32.65" customHeight="1" x14ac:dyDescent="0.25">
      <c r="D108" s="164" t="s">
        <v>109</v>
      </c>
      <c r="E108" s="164"/>
      <c r="F108" s="164"/>
      <c r="G108" s="164"/>
      <c r="H108" s="164"/>
      <c r="I108" s="164"/>
      <c r="J108" s="164"/>
      <c r="K108" s="164"/>
      <c r="L108" s="164"/>
    </row>
    <row r="109" spans="1:31" ht="19.899999999999999" customHeight="1" x14ac:dyDescent="0.25">
      <c r="D109" s="164" t="s">
        <v>110</v>
      </c>
      <c r="E109" s="164"/>
      <c r="F109" s="164"/>
      <c r="G109" s="164"/>
      <c r="H109" s="164"/>
      <c r="I109" s="164"/>
      <c r="J109" s="164"/>
      <c r="K109" s="164"/>
      <c r="L109" s="164"/>
    </row>
    <row r="110" spans="1:31" x14ac:dyDescent="0.25">
      <c r="D110" s="164" t="s">
        <v>111</v>
      </c>
      <c r="E110" s="164"/>
      <c r="F110" s="164"/>
      <c r="G110" s="164"/>
      <c r="H110" s="164"/>
      <c r="I110" s="164"/>
      <c r="J110" s="164"/>
      <c r="K110" s="164"/>
      <c r="L110" s="164"/>
    </row>
    <row r="111" spans="1:31" ht="34.5" customHeight="1" x14ac:dyDescent="0.25">
      <c r="D111" s="164" t="s">
        <v>112</v>
      </c>
      <c r="E111" s="164"/>
      <c r="F111" s="164"/>
      <c r="G111" s="164"/>
      <c r="H111" s="164"/>
      <c r="I111" s="164"/>
      <c r="J111" s="164"/>
      <c r="K111" s="164"/>
      <c r="L111" s="164"/>
    </row>
    <row r="112" spans="1:31" ht="42" customHeight="1" x14ac:dyDescent="0.25">
      <c r="D112" s="164" t="s">
        <v>113</v>
      </c>
      <c r="E112" s="164"/>
      <c r="F112" s="164"/>
      <c r="G112" s="164"/>
      <c r="H112" s="164"/>
      <c r="I112" s="164"/>
      <c r="J112" s="164"/>
      <c r="K112" s="164"/>
      <c r="L112" s="164"/>
    </row>
    <row r="113" spans="4:12" x14ac:dyDescent="0.25">
      <c r="D113" s="89"/>
      <c r="E113" s="89"/>
      <c r="F113" s="89"/>
      <c r="G113" s="89"/>
      <c r="H113" s="89"/>
      <c r="I113" s="89"/>
      <c r="J113" s="89"/>
      <c r="K113" s="89"/>
      <c r="L113" s="89"/>
    </row>
    <row r="114" spans="4:12" x14ac:dyDescent="0.25">
      <c r="G114" s="83" t="s">
        <v>114</v>
      </c>
      <c r="H114" s="83"/>
      <c r="K114" s="21"/>
      <c r="L114" s="21"/>
    </row>
    <row r="115" spans="4:12" x14ac:dyDescent="0.25">
      <c r="D115" s="90" t="s">
        <v>115</v>
      </c>
      <c r="K115" s="21"/>
      <c r="L115" s="21"/>
    </row>
    <row r="116" spans="4:12" ht="33" customHeight="1" x14ac:dyDescent="0.25">
      <c r="D116" s="182" t="s">
        <v>116</v>
      </c>
      <c r="E116" s="182"/>
      <c r="F116" s="182"/>
      <c r="G116" s="182"/>
      <c r="H116" s="182"/>
      <c r="I116" s="182"/>
      <c r="J116" s="182"/>
      <c r="K116" s="182"/>
      <c r="L116" s="182"/>
    </row>
    <row r="117" spans="4:12" x14ac:dyDescent="0.25">
      <c r="D117" s="181" t="s">
        <v>117</v>
      </c>
      <c r="E117" s="181"/>
      <c r="F117" s="181"/>
      <c r="G117" s="181"/>
      <c r="H117" s="181"/>
      <c r="I117" s="181"/>
      <c r="J117" s="181"/>
      <c r="K117" s="181"/>
      <c r="L117" s="181"/>
    </row>
  </sheetData>
  <mergeCells count="25">
    <mergeCell ref="N4:O5"/>
    <mergeCell ref="A1:E1"/>
    <mergeCell ref="B4:B5"/>
    <mergeCell ref="C4:C5"/>
    <mergeCell ref="D4:D5"/>
    <mergeCell ref="E4:E5"/>
    <mergeCell ref="F4:F5"/>
    <mergeCell ref="D107:L107"/>
    <mergeCell ref="G4:G5"/>
    <mergeCell ref="H4:H5"/>
    <mergeCell ref="I4:I5"/>
    <mergeCell ref="J4:J5"/>
    <mergeCell ref="K4:L5"/>
    <mergeCell ref="P4:P5"/>
    <mergeCell ref="Q4:R5"/>
    <mergeCell ref="S4:S5"/>
    <mergeCell ref="T4:Z4"/>
    <mergeCell ref="AA4:AD4"/>
    <mergeCell ref="D117:L117"/>
    <mergeCell ref="D108:L108"/>
    <mergeCell ref="D109:L109"/>
    <mergeCell ref="D110:L110"/>
    <mergeCell ref="D111:L111"/>
    <mergeCell ref="D112:L112"/>
    <mergeCell ref="D116:L116"/>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9AAF4A-5499-4970-891A-F50EEA3D973D}">
  <dimension ref="A1:AE151"/>
  <sheetViews>
    <sheetView tabSelected="1" zoomScale="80" zoomScaleNormal="80" workbookViewId="0">
      <selection sqref="A1:E1"/>
    </sheetView>
  </sheetViews>
  <sheetFormatPr defaultColWidth="9.28515625" defaultRowHeight="17.25" x14ac:dyDescent="0.25"/>
  <cols>
    <col min="1" max="1" width="1.28515625" style="21" customWidth="1"/>
    <col min="2" max="2" width="8.85546875" style="85" customWidth="1"/>
    <col min="3" max="3" width="9.7109375" style="69" customWidth="1"/>
    <col min="4" max="4" width="53.28515625" style="21" customWidth="1"/>
    <col min="5" max="5" width="12.28515625" style="21" customWidth="1"/>
    <col min="6" max="6" width="11.42578125" style="21" customWidth="1"/>
    <col min="7" max="7" width="12" style="21" customWidth="1"/>
    <col min="8" max="8" width="14.7109375" style="21" customWidth="1"/>
    <col min="9" max="9" width="12.7109375" style="21" customWidth="1"/>
    <col min="10" max="10" width="3" style="21" customWidth="1"/>
    <col min="11" max="11" width="12.7109375" style="22" customWidth="1"/>
    <col min="12" max="12" width="7.42578125" style="22" customWidth="1"/>
    <col min="13" max="13" width="3" style="23" customWidth="1"/>
    <col min="14" max="14" width="12.7109375" style="22" customWidth="1"/>
    <col min="15" max="15" width="7.7109375" style="22" customWidth="1"/>
    <col min="16" max="16" width="3" style="24" customWidth="1"/>
    <col min="17" max="17" width="12.7109375" style="22" customWidth="1"/>
    <col min="18" max="18" width="7.42578125" style="22" customWidth="1"/>
    <col min="19" max="19" width="3" style="25" customWidth="1"/>
    <col min="20" max="20" width="12.7109375" style="21" customWidth="1"/>
    <col min="21" max="21" width="12.7109375" style="26" customWidth="1"/>
    <col min="22" max="22" width="12.7109375" style="21" customWidth="1"/>
    <col min="23" max="23" width="12.7109375" style="26" customWidth="1"/>
    <col min="24" max="24" width="12.7109375" style="21" customWidth="1"/>
    <col min="25" max="25" width="12.7109375" style="26" customWidth="1"/>
    <col min="26" max="29" width="12.7109375" style="21" customWidth="1"/>
    <col min="30" max="30" width="12.7109375" style="27" customWidth="1"/>
    <col min="31" max="33" width="9.5703125" style="21" customWidth="1"/>
    <col min="34" max="16384" width="9.28515625" style="21"/>
  </cols>
  <sheetData>
    <row r="1" spans="1:31" s="4" customFormat="1" ht="60" customHeight="1" thickBot="1" x14ac:dyDescent="0.3">
      <c r="A1" s="157"/>
      <c r="B1" s="158"/>
      <c r="C1" s="158"/>
      <c r="D1" s="158"/>
      <c r="E1" s="159"/>
      <c r="F1" s="1"/>
      <c r="G1" s="2"/>
      <c r="H1" s="2"/>
      <c r="I1" s="3"/>
      <c r="K1" s="2"/>
      <c r="L1" s="5"/>
      <c r="M1" s="6"/>
      <c r="N1" s="3"/>
      <c r="O1" s="7"/>
      <c r="P1" s="8"/>
      <c r="Q1" s="5"/>
      <c r="R1" s="5"/>
      <c r="S1" s="9"/>
      <c r="U1" s="10"/>
      <c r="V1" s="11"/>
      <c r="W1" s="10"/>
      <c r="Y1" s="10"/>
      <c r="AD1" s="12"/>
    </row>
    <row r="2" spans="1:31" s="4" customFormat="1" ht="23.25" customHeight="1" x14ac:dyDescent="0.3">
      <c r="A2" s="13"/>
      <c r="B2" s="14" t="s">
        <v>148</v>
      </c>
      <c r="C2" s="15"/>
      <c r="D2" s="13"/>
      <c r="E2" s="16"/>
      <c r="F2" s="3"/>
      <c r="G2" s="3"/>
      <c r="H2" s="3"/>
      <c r="I2" s="3"/>
      <c r="K2" s="5"/>
      <c r="L2" s="5"/>
      <c r="M2" s="6"/>
      <c r="N2" s="5"/>
      <c r="O2" s="5"/>
      <c r="P2" s="8"/>
      <c r="Q2" s="5"/>
      <c r="R2" s="5"/>
      <c r="S2" s="9"/>
      <c r="U2" s="17"/>
      <c r="W2" s="17"/>
      <c r="X2" s="18"/>
      <c r="Y2" s="17"/>
      <c r="AA2" s="19"/>
      <c r="AB2" s="19"/>
      <c r="AD2" s="12"/>
    </row>
    <row r="3" spans="1:31" ht="7.15" customHeight="1" thickBot="1" x14ac:dyDescent="0.3">
      <c r="A3"/>
      <c r="B3"/>
      <c r="C3" s="20"/>
      <c r="D3"/>
      <c r="E3"/>
    </row>
    <row r="4" spans="1:31" s="29" customFormat="1" ht="21.6" customHeight="1" x14ac:dyDescent="0.25">
      <c r="A4" s="21"/>
      <c r="B4" s="160" t="s">
        <v>0</v>
      </c>
      <c r="C4" s="162" t="s">
        <v>1</v>
      </c>
      <c r="D4" s="162" t="s">
        <v>2</v>
      </c>
      <c r="E4" s="162" t="s">
        <v>3</v>
      </c>
      <c r="F4" s="162" t="s">
        <v>4</v>
      </c>
      <c r="G4" s="162" t="s">
        <v>5</v>
      </c>
      <c r="H4" s="162" t="s">
        <v>6</v>
      </c>
      <c r="I4" s="162" t="s">
        <v>7</v>
      </c>
      <c r="J4" s="165"/>
      <c r="K4" s="167" t="s">
        <v>8</v>
      </c>
      <c r="L4" s="167"/>
      <c r="M4" s="28"/>
      <c r="N4" s="153" t="s">
        <v>9</v>
      </c>
      <c r="O4" s="154"/>
      <c r="P4" s="169"/>
      <c r="Q4" s="171" t="s">
        <v>10</v>
      </c>
      <c r="R4" s="172"/>
      <c r="S4" s="175"/>
      <c r="T4" s="177" t="s">
        <v>11</v>
      </c>
      <c r="U4" s="178"/>
      <c r="V4" s="178"/>
      <c r="W4" s="178"/>
      <c r="X4" s="178"/>
      <c r="Y4" s="178"/>
      <c r="Z4" s="179"/>
      <c r="AA4" s="177" t="s">
        <v>12</v>
      </c>
      <c r="AB4" s="178"/>
      <c r="AC4" s="178"/>
      <c r="AD4" s="180"/>
    </row>
    <row r="5" spans="1:31" s="29" customFormat="1" ht="92.25" customHeight="1" x14ac:dyDescent="0.25">
      <c r="A5" s="21"/>
      <c r="B5" s="161"/>
      <c r="C5" s="163"/>
      <c r="D5" s="163"/>
      <c r="E5" s="163"/>
      <c r="F5" s="163"/>
      <c r="G5" s="163"/>
      <c r="H5" s="163"/>
      <c r="I5" s="163"/>
      <c r="J5" s="166"/>
      <c r="K5" s="168"/>
      <c r="L5" s="168"/>
      <c r="M5" s="30"/>
      <c r="N5" s="155"/>
      <c r="O5" s="156"/>
      <c r="P5" s="170"/>
      <c r="Q5" s="173"/>
      <c r="R5" s="174"/>
      <c r="S5" s="176"/>
      <c r="T5" s="31" t="s">
        <v>13</v>
      </c>
      <c r="U5" s="32" t="s">
        <v>14</v>
      </c>
      <c r="V5" s="31" t="s">
        <v>15</v>
      </c>
      <c r="W5" s="32" t="s">
        <v>16</v>
      </c>
      <c r="X5" s="31" t="s">
        <v>17</v>
      </c>
      <c r="Y5" s="32" t="s">
        <v>18</v>
      </c>
      <c r="Z5" s="33" t="s">
        <v>19</v>
      </c>
      <c r="AA5" s="31" t="s">
        <v>20</v>
      </c>
      <c r="AB5" s="31" t="s">
        <v>21</v>
      </c>
      <c r="AC5" s="31" t="s">
        <v>22</v>
      </c>
      <c r="AD5" s="34" t="s">
        <v>23</v>
      </c>
    </row>
    <row r="6" spans="1:31" s="29" customFormat="1" ht="20.85" customHeight="1" thickBot="1" x14ac:dyDescent="0.3">
      <c r="A6" s="21"/>
      <c r="B6" s="35"/>
      <c r="C6" s="36"/>
      <c r="D6" s="36"/>
      <c r="E6" s="36"/>
      <c r="F6" s="36"/>
      <c r="G6" s="36"/>
      <c r="H6" s="36"/>
      <c r="I6" s="36"/>
      <c r="J6" s="37"/>
      <c r="K6" s="38" t="s">
        <v>24</v>
      </c>
      <c r="L6" s="38" t="s">
        <v>25</v>
      </c>
      <c r="M6" s="39"/>
      <c r="N6" s="38" t="s">
        <v>24</v>
      </c>
      <c r="O6" s="38" t="s">
        <v>26</v>
      </c>
      <c r="P6" s="40"/>
      <c r="Q6" s="38" t="s">
        <v>24</v>
      </c>
      <c r="R6" s="38" t="s">
        <v>26</v>
      </c>
      <c r="S6" s="41"/>
      <c r="T6" s="42" t="s">
        <v>27</v>
      </c>
      <c r="U6" s="43" t="s">
        <v>27</v>
      </c>
      <c r="V6" s="42" t="s">
        <v>27</v>
      </c>
      <c r="W6" s="43" t="s">
        <v>27</v>
      </c>
      <c r="X6" s="42" t="s">
        <v>27</v>
      </c>
      <c r="Y6" s="43" t="s">
        <v>27</v>
      </c>
      <c r="Z6" s="44" t="s">
        <v>27</v>
      </c>
      <c r="AA6" s="42" t="s">
        <v>27</v>
      </c>
      <c r="AB6" s="42" t="s">
        <v>27</v>
      </c>
      <c r="AC6" s="42" t="s">
        <v>27</v>
      </c>
      <c r="AD6" s="45" t="s">
        <v>27</v>
      </c>
    </row>
    <row r="7" spans="1:31" s="92" customFormat="1" ht="17.25" customHeight="1" thickBot="1" x14ac:dyDescent="0.3">
      <c r="A7" s="4"/>
      <c r="B7" s="46"/>
      <c r="C7" s="91"/>
      <c r="D7" s="189" t="s">
        <v>118</v>
      </c>
      <c r="E7" s="190"/>
      <c r="F7" s="190"/>
      <c r="G7" s="190"/>
      <c r="H7" s="190"/>
      <c r="I7" s="190"/>
      <c r="J7" s="190"/>
      <c r="K7" s="190"/>
      <c r="L7" s="190"/>
      <c r="M7" s="190"/>
      <c r="N7" s="190"/>
      <c r="O7" s="190"/>
      <c r="P7" s="190"/>
      <c r="Q7" s="190"/>
      <c r="R7" s="190"/>
      <c r="S7" s="190"/>
      <c r="T7" s="190"/>
      <c r="U7" s="190"/>
      <c r="V7" s="190"/>
      <c r="W7" s="190"/>
      <c r="X7" s="190"/>
      <c r="Y7" s="190"/>
      <c r="Z7" s="190"/>
      <c r="AA7" s="190"/>
      <c r="AB7" s="190"/>
      <c r="AC7" s="190"/>
      <c r="AD7" s="191"/>
    </row>
    <row r="8" spans="1:31" s="29" customFormat="1" ht="20.100000000000001" customHeight="1" x14ac:dyDescent="0.25">
      <c r="A8" s="21"/>
      <c r="B8" s="46">
        <v>1</v>
      </c>
      <c r="C8" s="152">
        <v>1</v>
      </c>
      <c r="D8" s="47" t="s">
        <v>54</v>
      </c>
      <c r="E8" s="48">
        <v>182914</v>
      </c>
      <c r="F8" s="48">
        <v>51541</v>
      </c>
      <c r="G8" s="48">
        <v>0</v>
      </c>
      <c r="H8" s="48">
        <v>615235</v>
      </c>
      <c r="I8" s="48">
        <v>615235</v>
      </c>
      <c r="J8" s="49"/>
      <c r="K8" s="50">
        <v>223145.5</v>
      </c>
      <c r="L8" s="51">
        <f t="shared" ref="L8:L13" si="0">K8*1000/I8</f>
        <v>362.69961884483166</v>
      </c>
      <c r="M8" s="49"/>
      <c r="N8" s="50">
        <v>117543.54</v>
      </c>
      <c r="O8" s="51">
        <f t="shared" ref="O8:O13" si="1">N8*1000/I8</f>
        <v>191.05470267458776</v>
      </c>
      <c r="P8" s="49"/>
      <c r="Q8" s="50">
        <v>105601.96</v>
      </c>
      <c r="R8" s="51">
        <f t="shared" ref="R8:R13" si="2">Q8*1000/I8</f>
        <v>171.6449161702439</v>
      </c>
      <c r="S8" s="49">
        <v>1</v>
      </c>
      <c r="T8" s="52">
        <v>2.883986648692051E-2</v>
      </c>
      <c r="U8" s="52">
        <v>2.2498046255881011E-3</v>
      </c>
      <c r="V8" s="52">
        <v>7.9494713193085736E-2</v>
      </c>
      <c r="W8" s="52">
        <v>0.39018511778699194</v>
      </c>
      <c r="X8" s="52">
        <v>0.49333617143060354</v>
      </c>
      <c r="Y8" s="52">
        <v>5.8943264768102103E-3</v>
      </c>
      <c r="Z8" s="53">
        <f t="shared" ref="Z8:Z13" si="3">N8/K8</f>
        <v>0.52675738475568623</v>
      </c>
      <c r="AA8" s="52">
        <v>0</v>
      </c>
      <c r="AB8" s="52">
        <v>1.5942885908557E-3</v>
      </c>
      <c r="AC8" s="52">
        <v>0.99840571140914425</v>
      </c>
      <c r="AD8" s="54">
        <f t="shared" ref="AD8:AD13" si="4">Q8/K8</f>
        <v>0.47324261524431371</v>
      </c>
      <c r="AE8" s="55"/>
    </row>
    <row r="9" spans="1:31" s="29" customFormat="1" ht="20.100000000000001" customHeight="1" x14ac:dyDescent="0.25">
      <c r="A9" s="21"/>
      <c r="B9" s="46">
        <v>20</v>
      </c>
      <c r="C9" s="152">
        <v>1</v>
      </c>
      <c r="D9" s="47" t="s">
        <v>101</v>
      </c>
      <c r="E9" s="48">
        <v>461637</v>
      </c>
      <c r="F9" s="48">
        <v>723474</v>
      </c>
      <c r="G9" s="48">
        <v>0</v>
      </c>
      <c r="H9" s="48">
        <v>2794356</v>
      </c>
      <c r="I9" s="48">
        <v>2794356</v>
      </c>
      <c r="J9" s="49"/>
      <c r="K9" s="50">
        <v>791309.6</v>
      </c>
      <c r="L9" s="51">
        <f t="shared" si="0"/>
        <v>283.18138419013184</v>
      </c>
      <c r="M9" s="49"/>
      <c r="N9" s="50">
        <v>400444.9</v>
      </c>
      <c r="O9" s="51">
        <f t="shared" si="1"/>
        <v>143.30489744327494</v>
      </c>
      <c r="P9" s="49"/>
      <c r="Q9" s="50">
        <v>390864.7</v>
      </c>
      <c r="R9" s="51">
        <f t="shared" si="2"/>
        <v>139.87648674685687</v>
      </c>
      <c r="S9" s="49"/>
      <c r="T9" s="52">
        <v>3.8449484560797248E-2</v>
      </c>
      <c r="U9" s="52">
        <v>0</v>
      </c>
      <c r="V9" s="52">
        <v>8.339284630669537E-2</v>
      </c>
      <c r="W9" s="52">
        <v>0.30284241352555619</v>
      </c>
      <c r="X9" s="52">
        <v>0.57125302382425136</v>
      </c>
      <c r="Y9" s="52">
        <v>4.0622317826996919E-3</v>
      </c>
      <c r="Z9" s="53">
        <f t="shared" si="3"/>
        <v>0.50605338289842561</v>
      </c>
      <c r="AA9" s="52">
        <v>0</v>
      </c>
      <c r="AB9" s="52">
        <v>2.7034930501526486E-4</v>
      </c>
      <c r="AC9" s="52">
        <v>0.99972965069498476</v>
      </c>
      <c r="AD9" s="54">
        <f t="shared" si="4"/>
        <v>0.49394661710157445</v>
      </c>
      <c r="AE9" s="55"/>
    </row>
    <row r="10" spans="1:31" s="29" customFormat="1" ht="20.100000000000001" customHeight="1" x14ac:dyDescent="0.25">
      <c r="A10" s="21"/>
      <c r="B10" s="46">
        <v>50</v>
      </c>
      <c r="C10" s="152">
        <v>1</v>
      </c>
      <c r="D10" s="47" t="s">
        <v>65</v>
      </c>
      <c r="E10" s="48">
        <v>128867</v>
      </c>
      <c r="F10" s="48">
        <v>60810</v>
      </c>
      <c r="G10" s="48">
        <v>0</v>
      </c>
      <c r="H10" s="48">
        <v>443000</v>
      </c>
      <c r="I10" s="48">
        <v>443000</v>
      </c>
      <c r="J10" s="49"/>
      <c r="K10" s="50">
        <v>169973.36</v>
      </c>
      <c r="L10" s="51">
        <f t="shared" si="0"/>
        <v>383.68704288939051</v>
      </c>
      <c r="M10" s="49"/>
      <c r="N10" s="50">
        <v>74210.490000000005</v>
      </c>
      <c r="O10" s="51">
        <f t="shared" si="1"/>
        <v>167.51803611738148</v>
      </c>
      <c r="P10" s="49"/>
      <c r="Q10" s="50">
        <v>95762.87</v>
      </c>
      <c r="R10" s="51">
        <f t="shared" si="2"/>
        <v>216.16900677200903</v>
      </c>
      <c r="S10" s="49"/>
      <c r="T10" s="52">
        <v>3.2891980635082717E-2</v>
      </c>
      <c r="U10" s="52">
        <v>1.3952205409235271E-2</v>
      </c>
      <c r="V10" s="52">
        <v>0.13487985323907711</v>
      </c>
      <c r="W10" s="52">
        <v>0.43029065028407709</v>
      </c>
      <c r="X10" s="52">
        <v>0.38161154844820455</v>
      </c>
      <c r="Y10" s="52">
        <v>6.3737619843232405E-3</v>
      </c>
      <c r="Z10" s="53">
        <f t="shared" si="3"/>
        <v>0.43660071201745976</v>
      </c>
      <c r="AA10" s="52">
        <v>0</v>
      </c>
      <c r="AB10" s="52">
        <v>0</v>
      </c>
      <c r="AC10" s="52">
        <v>1</v>
      </c>
      <c r="AD10" s="54">
        <f t="shared" si="4"/>
        <v>0.56339928798254035</v>
      </c>
      <c r="AE10" s="55"/>
    </row>
    <row r="11" spans="1:31" s="29" customFormat="1" ht="20.100000000000001" customHeight="1" x14ac:dyDescent="0.25">
      <c r="A11" s="21"/>
      <c r="B11" s="46">
        <v>97</v>
      </c>
      <c r="C11" s="152">
        <v>1</v>
      </c>
      <c r="D11" s="47" t="s">
        <v>105</v>
      </c>
      <c r="E11" s="48">
        <v>331500</v>
      </c>
      <c r="F11" s="48">
        <v>62982</v>
      </c>
      <c r="G11" s="48">
        <v>1695</v>
      </c>
      <c r="H11" s="48">
        <v>1228180</v>
      </c>
      <c r="I11" s="48">
        <v>1228886</v>
      </c>
      <c r="J11" s="49"/>
      <c r="K11" s="50">
        <v>407271.62</v>
      </c>
      <c r="L11" s="51">
        <f t="shared" si="0"/>
        <v>331.41529808297923</v>
      </c>
      <c r="M11" s="49"/>
      <c r="N11" s="50">
        <v>266375.24</v>
      </c>
      <c r="O11" s="51">
        <f t="shared" si="1"/>
        <v>216.76155477399857</v>
      </c>
      <c r="P11" s="49"/>
      <c r="Q11" s="50">
        <v>140896.38</v>
      </c>
      <c r="R11" s="51">
        <f t="shared" si="2"/>
        <v>114.65374330898065</v>
      </c>
      <c r="S11" s="49">
        <v>1</v>
      </c>
      <c r="T11" s="52">
        <v>2.5405026383082754E-2</v>
      </c>
      <c r="U11" s="52">
        <v>0</v>
      </c>
      <c r="V11" s="52">
        <v>6.3433485784940083E-2</v>
      </c>
      <c r="W11" s="52">
        <v>0.38561992473474638</v>
      </c>
      <c r="X11" s="52">
        <v>0.52073060544215743</v>
      </c>
      <c r="Y11" s="52">
        <v>4.8109576550733474E-3</v>
      </c>
      <c r="Z11" s="53">
        <f t="shared" si="3"/>
        <v>0.65404812640762933</v>
      </c>
      <c r="AA11" s="52">
        <v>0.46398935160718818</v>
      </c>
      <c r="AB11" s="52">
        <v>7.9093586364674515E-4</v>
      </c>
      <c r="AC11" s="52">
        <v>0.53521971252916511</v>
      </c>
      <c r="AD11" s="54">
        <f t="shared" si="4"/>
        <v>0.34595187359237062</v>
      </c>
      <c r="AE11" s="55"/>
    </row>
    <row r="12" spans="1:31" s="29" customFormat="1" ht="20.100000000000001" customHeight="1" x14ac:dyDescent="0.25">
      <c r="A12" s="21"/>
      <c r="B12" s="46">
        <v>172</v>
      </c>
      <c r="C12" s="152">
        <v>1</v>
      </c>
      <c r="D12" s="47" t="s">
        <v>55</v>
      </c>
      <c r="E12" s="48">
        <v>183095</v>
      </c>
      <c r="F12" s="48">
        <v>52808</v>
      </c>
      <c r="G12" s="48">
        <v>0</v>
      </c>
      <c r="H12" s="48">
        <v>593901</v>
      </c>
      <c r="I12" s="48">
        <v>593901</v>
      </c>
      <c r="J12" s="49"/>
      <c r="K12" s="50">
        <v>245780.37</v>
      </c>
      <c r="L12" s="51">
        <f t="shared" si="0"/>
        <v>413.84064010668448</v>
      </c>
      <c r="M12" s="49"/>
      <c r="N12" s="50">
        <v>104587.8</v>
      </c>
      <c r="O12" s="51">
        <f t="shared" si="1"/>
        <v>176.10308788838543</v>
      </c>
      <c r="P12" s="49"/>
      <c r="Q12" s="50">
        <v>141192.57</v>
      </c>
      <c r="R12" s="51">
        <f t="shared" si="2"/>
        <v>237.73755221829902</v>
      </c>
      <c r="S12" s="49">
        <v>1</v>
      </c>
      <c r="T12" s="52">
        <v>3.1288448557097483E-2</v>
      </c>
      <c r="U12" s="52">
        <v>0</v>
      </c>
      <c r="V12" s="52">
        <v>9.2579918499098357E-2</v>
      </c>
      <c r="W12" s="52">
        <v>0.382368402433171</v>
      </c>
      <c r="X12" s="52">
        <v>0.48649354896077746</v>
      </c>
      <c r="Y12" s="52">
        <v>7.2696815498557192E-3</v>
      </c>
      <c r="Z12" s="53">
        <f t="shared" si="3"/>
        <v>0.42553357698989552</v>
      </c>
      <c r="AA12" s="52">
        <v>0</v>
      </c>
      <c r="AB12" s="52">
        <v>3.1355757601125894E-3</v>
      </c>
      <c r="AC12" s="52">
        <v>0.99686442423988741</v>
      </c>
      <c r="AD12" s="54">
        <f t="shared" si="4"/>
        <v>0.57446642301010453</v>
      </c>
      <c r="AE12" s="55"/>
    </row>
    <row r="13" spans="1:31" s="29" customFormat="1" ht="20.100000000000001" customHeight="1" x14ac:dyDescent="0.25">
      <c r="A13" s="21"/>
      <c r="B13" s="46">
        <v>270</v>
      </c>
      <c r="C13" s="152">
        <v>1</v>
      </c>
      <c r="D13" s="47" t="s">
        <v>83</v>
      </c>
      <c r="E13" s="48">
        <v>344928</v>
      </c>
      <c r="F13" s="48">
        <v>109895</v>
      </c>
      <c r="G13" s="48">
        <v>0</v>
      </c>
      <c r="H13" s="48">
        <v>1451022</v>
      </c>
      <c r="I13" s="48">
        <v>1451022</v>
      </c>
      <c r="J13" s="49"/>
      <c r="K13" s="50">
        <v>533711.25</v>
      </c>
      <c r="L13" s="51">
        <f t="shared" si="0"/>
        <v>367.81747623399229</v>
      </c>
      <c r="M13" s="49"/>
      <c r="N13" s="50">
        <v>250125.48</v>
      </c>
      <c r="O13" s="51">
        <f t="shared" si="1"/>
        <v>172.37883367722887</v>
      </c>
      <c r="P13" s="49"/>
      <c r="Q13" s="50">
        <v>283585.77</v>
      </c>
      <c r="R13" s="51">
        <f t="shared" si="2"/>
        <v>195.43864255676343</v>
      </c>
      <c r="S13" s="49"/>
      <c r="T13" s="52">
        <v>3.1964476390010328E-2</v>
      </c>
      <c r="U13" s="52">
        <v>1.1463446267049643E-3</v>
      </c>
      <c r="V13" s="52">
        <v>7.1945449140167567E-2</v>
      </c>
      <c r="W13" s="52">
        <v>0.41223085309021695</v>
      </c>
      <c r="X13" s="52">
        <v>0.47829297518989267</v>
      </c>
      <c r="Y13" s="52">
        <v>4.4199015630074952E-3</v>
      </c>
      <c r="Z13" s="53">
        <f t="shared" si="3"/>
        <v>0.46865319027845115</v>
      </c>
      <c r="AA13" s="52">
        <v>4.8834643571854817E-2</v>
      </c>
      <c r="AB13" s="52">
        <v>1.0995615189013186E-3</v>
      </c>
      <c r="AC13" s="52">
        <v>0.95006579490924381</v>
      </c>
      <c r="AD13" s="54">
        <f t="shared" si="4"/>
        <v>0.53134680972154891</v>
      </c>
      <c r="AE13" s="55"/>
    </row>
    <row r="14" spans="1:31" s="92" customFormat="1" x14ac:dyDescent="0.25">
      <c r="A14" s="4"/>
      <c r="B14" s="56"/>
      <c r="C14" s="57"/>
      <c r="D14" s="93" t="s">
        <v>119</v>
      </c>
      <c r="E14" s="94">
        <f>SUM(E8:E13)</f>
        <v>1632941</v>
      </c>
      <c r="F14" s="94">
        <f t="shared" ref="F14:K14" si="5">SUM(F8:F13)</f>
        <v>1061510</v>
      </c>
      <c r="G14" s="94">
        <f t="shared" si="5"/>
        <v>1695</v>
      </c>
      <c r="H14" s="94">
        <f t="shared" si="5"/>
        <v>7125694</v>
      </c>
      <c r="I14" s="94">
        <f t="shared" si="5"/>
        <v>7126400</v>
      </c>
      <c r="J14" s="94"/>
      <c r="K14" s="94">
        <f t="shared" si="5"/>
        <v>2371191.7000000002</v>
      </c>
      <c r="L14" s="95">
        <f t="shared" ref="L14" si="6">K14*1000/I14</f>
        <v>332.73345588235293</v>
      </c>
      <c r="M14" s="96"/>
      <c r="N14" s="97">
        <f>SUM(N8:N13)</f>
        <v>1213287.4500000002</v>
      </c>
      <c r="O14" s="98">
        <f t="shared" ref="O14" si="7">N14*1000/I14</f>
        <v>170.2525047709924</v>
      </c>
      <c r="P14" s="99"/>
      <c r="Q14" s="97">
        <f>SUM(Q8:Q13)</f>
        <v>1157904.25</v>
      </c>
      <c r="R14" s="95">
        <f t="shared" ref="R14" si="8">Q14*1000/I14</f>
        <v>162.48095111136058</v>
      </c>
      <c r="S14" s="100"/>
      <c r="T14" s="101"/>
      <c r="U14" s="102"/>
      <c r="V14" s="102"/>
      <c r="W14" s="183" t="s">
        <v>120</v>
      </c>
      <c r="X14" s="184"/>
      <c r="Y14" s="185"/>
      <c r="Z14" s="62">
        <f t="shared" ref="Z14" si="9">N14/K14</f>
        <v>0.51167834722093541</v>
      </c>
      <c r="AA14" s="102"/>
      <c r="AB14" s="102"/>
      <c r="AC14" s="102"/>
      <c r="AD14" s="103">
        <f t="shared" ref="AD14" si="10">Q14/K14</f>
        <v>0.48832165277906459</v>
      </c>
    </row>
    <row r="15" spans="1:31" s="92" customFormat="1" x14ac:dyDescent="0.25">
      <c r="A15" s="4"/>
      <c r="B15" s="56"/>
      <c r="C15" s="57"/>
      <c r="D15" s="58"/>
      <c r="E15" s="59"/>
      <c r="F15" s="59"/>
      <c r="G15" s="59"/>
      <c r="H15" s="59"/>
      <c r="I15" s="59"/>
      <c r="J15" s="96"/>
      <c r="K15" s="104"/>
      <c r="L15" s="105"/>
      <c r="M15" s="96"/>
      <c r="N15" s="104"/>
      <c r="O15" s="61"/>
      <c r="P15" s="106"/>
      <c r="Q15" s="104"/>
      <c r="R15" s="105"/>
      <c r="S15" s="107"/>
      <c r="T15" s="102"/>
      <c r="U15" s="102"/>
      <c r="V15" s="102"/>
      <c r="W15" s="102"/>
      <c r="X15" s="102"/>
      <c r="Y15" s="102"/>
      <c r="Z15" s="62"/>
      <c r="AA15" s="102"/>
      <c r="AB15" s="102"/>
      <c r="AC15" s="102"/>
      <c r="AD15" s="103"/>
    </row>
    <row r="16" spans="1:31" s="92" customFormat="1" ht="18" thickBot="1" x14ac:dyDescent="0.3">
      <c r="A16" s="4"/>
      <c r="B16" s="56"/>
      <c r="C16" s="57"/>
      <c r="D16" s="108"/>
      <c r="E16" s="109"/>
      <c r="F16" s="109"/>
      <c r="G16" s="109"/>
      <c r="H16" s="109"/>
      <c r="I16" s="109"/>
      <c r="J16" s="110"/>
      <c r="K16" s="111"/>
      <c r="L16" s="112"/>
      <c r="M16" s="110"/>
      <c r="N16" s="111"/>
      <c r="O16" s="113"/>
      <c r="P16" s="114"/>
      <c r="Q16" s="111"/>
      <c r="R16" s="112"/>
      <c r="S16" s="115"/>
      <c r="T16" s="116"/>
      <c r="U16" s="116"/>
      <c r="V16" s="116"/>
      <c r="W16" s="116"/>
      <c r="X16" s="116"/>
      <c r="Y16" s="116"/>
      <c r="Z16" s="117"/>
      <c r="AA16" s="116"/>
      <c r="AB16" s="116"/>
      <c r="AC16" s="116"/>
      <c r="AD16" s="118"/>
    </row>
    <row r="17" spans="1:31" s="92" customFormat="1" ht="17.25" customHeight="1" thickBot="1" x14ac:dyDescent="0.3">
      <c r="A17" s="4"/>
      <c r="B17" s="56"/>
      <c r="C17" s="119"/>
      <c r="D17" s="186" t="s">
        <v>121</v>
      </c>
      <c r="E17" s="187"/>
      <c r="F17" s="187"/>
      <c r="G17" s="187"/>
      <c r="H17" s="187"/>
      <c r="I17" s="187"/>
      <c r="J17" s="187"/>
      <c r="K17" s="187"/>
      <c r="L17" s="187"/>
      <c r="M17" s="187"/>
      <c r="N17" s="187"/>
      <c r="O17" s="187"/>
      <c r="P17" s="187"/>
      <c r="Q17" s="187"/>
      <c r="R17" s="187"/>
      <c r="S17" s="187"/>
      <c r="T17" s="187"/>
      <c r="U17" s="187"/>
      <c r="V17" s="187"/>
      <c r="W17" s="187"/>
      <c r="X17" s="187"/>
      <c r="Y17" s="187"/>
      <c r="Z17" s="187"/>
      <c r="AA17" s="187"/>
      <c r="AB17" s="187"/>
      <c r="AC17" s="187"/>
      <c r="AD17" s="188"/>
    </row>
    <row r="18" spans="1:31" s="29" customFormat="1" ht="20.100000000000001" customHeight="1" x14ac:dyDescent="0.25">
      <c r="A18" s="21"/>
      <c r="B18" s="46">
        <v>6</v>
      </c>
      <c r="C18" s="152">
        <v>2</v>
      </c>
      <c r="D18" s="47" t="s">
        <v>46</v>
      </c>
      <c r="E18" s="48">
        <v>216549</v>
      </c>
      <c r="F18" s="48">
        <v>25828</v>
      </c>
      <c r="G18" s="48">
        <v>0</v>
      </c>
      <c r="H18" s="48">
        <v>756850</v>
      </c>
      <c r="I18" s="48">
        <v>756850</v>
      </c>
      <c r="J18" s="49"/>
      <c r="K18" s="50">
        <v>268869.05</v>
      </c>
      <c r="L18" s="51">
        <f t="shared" ref="L18:L23" si="11">K18*1000/I18</f>
        <v>355.2474730792099</v>
      </c>
      <c r="M18" s="49"/>
      <c r="N18" s="50">
        <v>167164.66</v>
      </c>
      <c r="O18" s="51">
        <f t="shared" ref="O18:O23" si="12">N18*1000/I18</f>
        <v>220.86894364801481</v>
      </c>
      <c r="P18" s="49"/>
      <c r="Q18" s="50">
        <v>101704.39</v>
      </c>
      <c r="R18" s="51">
        <f t="shared" ref="R18:R23" si="13">Q18*1000/I18</f>
        <v>134.37852943119509</v>
      </c>
      <c r="S18" s="49"/>
      <c r="T18" s="52">
        <v>2.4946899661686863E-2</v>
      </c>
      <c r="U18" s="52">
        <v>4.4865942358869391E-2</v>
      </c>
      <c r="V18" s="52">
        <v>8.2986320194711E-2</v>
      </c>
      <c r="W18" s="52">
        <v>0.48718048420042848</v>
      </c>
      <c r="X18" s="52">
        <v>0.35226351072050754</v>
      </c>
      <c r="Y18" s="52">
        <v>7.7568428637966903E-3</v>
      </c>
      <c r="Z18" s="53">
        <f t="shared" ref="Z18:Z23" si="14">N18/K18</f>
        <v>0.62173262411571739</v>
      </c>
      <c r="AA18" s="52">
        <v>0.61349918130377656</v>
      </c>
      <c r="AB18" s="52">
        <v>0</v>
      </c>
      <c r="AC18" s="52">
        <v>0.38650081869622344</v>
      </c>
      <c r="AD18" s="54">
        <f t="shared" ref="AD18:AD23" si="15">Q18/K18</f>
        <v>0.37826737588428272</v>
      </c>
      <c r="AE18" s="55"/>
    </row>
    <row r="19" spans="1:31" s="29" customFormat="1" ht="20.100000000000001" customHeight="1" x14ac:dyDescent="0.25">
      <c r="A19" s="21"/>
      <c r="B19" s="46">
        <v>18</v>
      </c>
      <c r="C19" s="152">
        <v>2</v>
      </c>
      <c r="D19" s="47" t="s">
        <v>48</v>
      </c>
      <c r="E19" s="48">
        <v>139488</v>
      </c>
      <c r="F19" s="48">
        <v>28699</v>
      </c>
      <c r="G19" s="48">
        <v>0</v>
      </c>
      <c r="H19" s="48">
        <v>422630</v>
      </c>
      <c r="I19" s="48">
        <v>422630</v>
      </c>
      <c r="J19" s="49"/>
      <c r="K19" s="50">
        <v>170963.91</v>
      </c>
      <c r="L19" s="51">
        <f t="shared" si="11"/>
        <v>404.52383881882497</v>
      </c>
      <c r="M19" s="49"/>
      <c r="N19" s="50">
        <v>56241.15</v>
      </c>
      <c r="O19" s="51">
        <f t="shared" si="12"/>
        <v>133.07420202068002</v>
      </c>
      <c r="P19" s="49"/>
      <c r="Q19" s="50">
        <v>114722.76</v>
      </c>
      <c r="R19" s="51">
        <f t="shared" si="13"/>
        <v>271.44963679814492</v>
      </c>
      <c r="S19" s="49"/>
      <c r="T19" s="52">
        <v>4.1405447790452361E-2</v>
      </c>
      <c r="U19" s="52">
        <v>0</v>
      </c>
      <c r="V19" s="52">
        <v>9.5264766100977671E-2</v>
      </c>
      <c r="W19" s="52">
        <v>0.43353683201712623</v>
      </c>
      <c r="X19" s="52">
        <v>0.41818134942119783</v>
      </c>
      <c r="Y19" s="52">
        <v>1.1611604670245895E-2</v>
      </c>
      <c r="Z19" s="53">
        <f t="shared" si="14"/>
        <v>0.32896504297310469</v>
      </c>
      <c r="AA19" s="52">
        <v>0</v>
      </c>
      <c r="AB19" s="52">
        <v>1.4774749143064549E-4</v>
      </c>
      <c r="AC19" s="52">
        <v>0.99985225250856935</v>
      </c>
      <c r="AD19" s="54">
        <f t="shared" si="15"/>
        <v>0.67103495702689531</v>
      </c>
      <c r="AE19" s="55"/>
    </row>
    <row r="20" spans="1:31" s="29" customFormat="1" ht="20.100000000000001" customHeight="1" x14ac:dyDescent="0.25">
      <c r="A20" s="21"/>
      <c r="B20" s="46">
        <v>53</v>
      </c>
      <c r="C20" s="152">
        <v>2</v>
      </c>
      <c r="D20" s="47" t="s">
        <v>102</v>
      </c>
      <c r="E20" s="48">
        <v>157815</v>
      </c>
      <c r="F20" s="48">
        <v>69605</v>
      </c>
      <c r="G20" s="48">
        <v>0</v>
      </c>
      <c r="H20" s="48">
        <v>632230</v>
      </c>
      <c r="I20" s="48">
        <v>632230</v>
      </c>
      <c r="J20" s="49"/>
      <c r="K20" s="50">
        <v>209984.11</v>
      </c>
      <c r="L20" s="51">
        <f t="shared" si="11"/>
        <v>332.13246761463392</v>
      </c>
      <c r="M20" s="49"/>
      <c r="N20" s="50">
        <v>124159.2</v>
      </c>
      <c r="O20" s="51">
        <f t="shared" si="12"/>
        <v>196.38296189677808</v>
      </c>
      <c r="P20" s="49"/>
      <c r="Q20" s="50">
        <v>85824.909999999989</v>
      </c>
      <c r="R20" s="51">
        <f t="shared" si="13"/>
        <v>135.74950571785581</v>
      </c>
      <c r="S20" s="49">
        <v>1</v>
      </c>
      <c r="T20" s="52">
        <v>2.8057445602097955E-2</v>
      </c>
      <c r="U20" s="52">
        <v>0</v>
      </c>
      <c r="V20" s="52">
        <v>0.10925714727543348</v>
      </c>
      <c r="W20" s="52">
        <v>0.31844188751216179</v>
      </c>
      <c r="X20" s="52">
        <v>0.53835913891197762</v>
      </c>
      <c r="Y20" s="52">
        <v>5.8843806983292423E-3</v>
      </c>
      <c r="Z20" s="53">
        <f t="shared" si="14"/>
        <v>0.59127902582724001</v>
      </c>
      <c r="AA20" s="52">
        <v>0</v>
      </c>
      <c r="AB20" s="52">
        <v>9.4587923249788461E-4</v>
      </c>
      <c r="AC20" s="52">
        <v>0.99905412076750222</v>
      </c>
      <c r="AD20" s="54">
        <f t="shared" si="15"/>
        <v>0.40872097417275999</v>
      </c>
      <c r="AE20" s="55"/>
    </row>
    <row r="21" spans="1:31" s="29" customFormat="1" ht="20.100000000000001" customHeight="1" x14ac:dyDescent="0.25">
      <c r="A21" s="21"/>
      <c r="B21" s="56">
        <v>335</v>
      </c>
      <c r="C21" s="152">
        <v>2</v>
      </c>
      <c r="D21" s="58" t="s">
        <v>92</v>
      </c>
      <c r="E21" s="48">
        <v>145403</v>
      </c>
      <c r="F21" s="48">
        <v>7397</v>
      </c>
      <c r="G21" s="48">
        <v>9298</v>
      </c>
      <c r="H21" s="48">
        <v>350222</v>
      </c>
      <c r="I21" s="48">
        <v>354096</v>
      </c>
      <c r="J21" s="60"/>
      <c r="K21" s="50">
        <v>165973.54542050065</v>
      </c>
      <c r="L21" s="61">
        <f t="shared" si="11"/>
        <v>468.72471143560125</v>
      </c>
      <c r="M21" s="60"/>
      <c r="N21" s="50">
        <v>104858.90633640053</v>
      </c>
      <c r="O21" s="61">
        <f t="shared" si="12"/>
        <v>296.13129302901058</v>
      </c>
      <c r="P21" s="60">
        <v>6</v>
      </c>
      <c r="Q21" s="50">
        <v>61114.639084100127</v>
      </c>
      <c r="R21" s="61">
        <f t="shared" si="13"/>
        <v>172.59341840659067</v>
      </c>
      <c r="S21" s="60"/>
      <c r="T21" s="52">
        <v>1.8403014750213168E-2</v>
      </c>
      <c r="U21" s="52">
        <v>4.0826288863494483E-3</v>
      </c>
      <c r="V21" s="52">
        <v>5.7483243060561844E-2</v>
      </c>
      <c r="W21" s="52">
        <v>0.522350730615876</v>
      </c>
      <c r="X21" s="52">
        <v>0.3904882420634786</v>
      </c>
      <c r="Y21" s="52">
        <v>7.1921406235209064E-3</v>
      </c>
      <c r="Z21" s="62">
        <f t="shared" si="14"/>
        <v>0.6317808423669945</v>
      </c>
      <c r="AA21" s="52">
        <v>5.7099085461307555E-2</v>
      </c>
      <c r="AB21" s="52">
        <v>1.2293290302608721E-3</v>
      </c>
      <c r="AC21" s="52">
        <v>0.94167158550843166</v>
      </c>
      <c r="AD21" s="54">
        <f t="shared" si="15"/>
        <v>0.3682191576330055</v>
      </c>
      <c r="AE21" s="55"/>
    </row>
    <row r="22" spans="1:31" s="29" customFormat="1" ht="20.100000000000001" customHeight="1" x14ac:dyDescent="0.25">
      <c r="A22" s="21"/>
      <c r="B22" s="56">
        <v>357</v>
      </c>
      <c r="C22" s="152">
        <v>2</v>
      </c>
      <c r="D22" s="58" t="s">
        <v>68</v>
      </c>
      <c r="E22" s="48">
        <v>173763</v>
      </c>
      <c r="F22" s="48">
        <v>32440</v>
      </c>
      <c r="G22" s="48">
        <v>0</v>
      </c>
      <c r="H22" s="48">
        <v>477942</v>
      </c>
      <c r="I22" s="48">
        <v>477942</v>
      </c>
      <c r="J22" s="60"/>
      <c r="K22" s="50">
        <v>215458.06</v>
      </c>
      <c r="L22" s="61">
        <f t="shared" si="11"/>
        <v>450.80377953810296</v>
      </c>
      <c r="M22" s="60"/>
      <c r="N22" s="50">
        <v>126535.52</v>
      </c>
      <c r="O22" s="61">
        <f t="shared" si="12"/>
        <v>264.7507856601847</v>
      </c>
      <c r="P22" s="60"/>
      <c r="Q22" s="50">
        <v>88922.540000000008</v>
      </c>
      <c r="R22" s="61">
        <f t="shared" si="13"/>
        <v>186.05299387791828</v>
      </c>
      <c r="S22" s="60">
        <v>1</v>
      </c>
      <c r="T22" s="52">
        <v>2.0812021794354658E-2</v>
      </c>
      <c r="U22" s="52">
        <v>1.7015143257798283E-2</v>
      </c>
      <c r="V22" s="52">
        <v>0.11004664935189738</v>
      </c>
      <c r="W22" s="52">
        <v>0.36995114099187326</v>
      </c>
      <c r="X22" s="52">
        <v>0.47372785127843942</v>
      </c>
      <c r="Y22" s="52">
        <v>8.4471933256369432E-3</v>
      </c>
      <c r="Z22" s="62">
        <f t="shared" si="14"/>
        <v>0.5872860824979117</v>
      </c>
      <c r="AA22" s="52">
        <v>0</v>
      </c>
      <c r="AB22" s="52">
        <v>1.7171124441564534E-3</v>
      </c>
      <c r="AC22" s="52">
        <v>0.99828288755584349</v>
      </c>
      <c r="AD22" s="54">
        <f t="shared" si="15"/>
        <v>0.41271391750208836</v>
      </c>
      <c r="AE22" s="55"/>
    </row>
    <row r="23" spans="1:31" s="29" customFormat="1" ht="20.100000000000001" customHeight="1" x14ac:dyDescent="0.25">
      <c r="A23" s="21"/>
      <c r="B23" s="56">
        <v>441</v>
      </c>
      <c r="C23" s="152">
        <v>2</v>
      </c>
      <c r="D23" s="58" t="s">
        <v>80</v>
      </c>
      <c r="E23" s="48">
        <v>300604</v>
      </c>
      <c r="F23" s="48">
        <v>131448</v>
      </c>
      <c r="G23" s="48">
        <v>26</v>
      </c>
      <c r="H23" s="48">
        <v>1046440</v>
      </c>
      <c r="I23" s="48">
        <v>1046451</v>
      </c>
      <c r="J23" s="60"/>
      <c r="K23" s="50">
        <v>379795.1</v>
      </c>
      <c r="L23" s="61">
        <f t="shared" si="11"/>
        <v>362.93634388996713</v>
      </c>
      <c r="M23" s="60"/>
      <c r="N23" s="50">
        <v>173657.83</v>
      </c>
      <c r="O23" s="61">
        <f t="shared" si="12"/>
        <v>165.94931821939107</v>
      </c>
      <c r="P23" s="60"/>
      <c r="Q23" s="50">
        <v>206137.27000000002</v>
      </c>
      <c r="R23" s="61">
        <f t="shared" si="13"/>
        <v>196.98702567057609</v>
      </c>
      <c r="S23" s="60"/>
      <c r="T23" s="52">
        <v>3.3202533971546232E-2</v>
      </c>
      <c r="U23" s="52">
        <v>9.3292654871939842E-4</v>
      </c>
      <c r="V23" s="52">
        <v>5.3633919069471278E-2</v>
      </c>
      <c r="W23" s="52">
        <v>0.40385987778380045</v>
      </c>
      <c r="X23" s="52">
        <v>0.50617786713101276</v>
      </c>
      <c r="Y23" s="52">
        <v>2.1928754954498742E-3</v>
      </c>
      <c r="Z23" s="62">
        <f t="shared" si="14"/>
        <v>0.45724083854689013</v>
      </c>
      <c r="AA23" s="52">
        <v>0</v>
      </c>
      <c r="AB23" s="52">
        <v>7.9170544948033888E-4</v>
      </c>
      <c r="AC23" s="52">
        <v>0.99920829455051963</v>
      </c>
      <c r="AD23" s="54">
        <f t="shared" si="15"/>
        <v>0.54275916145310998</v>
      </c>
      <c r="AE23" s="55"/>
    </row>
    <row r="24" spans="1:31" s="92" customFormat="1" x14ac:dyDescent="0.25">
      <c r="A24" s="4"/>
      <c r="B24" s="56"/>
      <c r="C24" s="57"/>
      <c r="D24" s="93" t="s">
        <v>119</v>
      </c>
      <c r="E24" s="94">
        <f>SUM(E18:E23)</f>
        <v>1133622</v>
      </c>
      <c r="F24" s="94">
        <f>SUM(F18:F23)</f>
        <v>295417</v>
      </c>
      <c r="G24" s="94">
        <f t="shared" ref="G24:K24" si="16">SUM(G18:G23)</f>
        <v>9324</v>
      </c>
      <c r="H24" s="94">
        <f t="shared" si="16"/>
        <v>3686314</v>
      </c>
      <c r="I24" s="94">
        <f t="shared" si="16"/>
        <v>3690199</v>
      </c>
      <c r="J24" s="94"/>
      <c r="K24" s="94">
        <f t="shared" si="16"/>
        <v>1411043.7754205004</v>
      </c>
      <c r="L24" s="95">
        <f t="shared" ref="L24" si="17">K24*1000/I24</f>
        <v>382.37606574076369</v>
      </c>
      <c r="M24" s="120"/>
      <c r="N24" s="97">
        <f>SUM(N18:N23)</f>
        <v>752617.26633640053</v>
      </c>
      <c r="O24" s="98">
        <f>N24*1000/H24</f>
        <v>204.16526273573018</v>
      </c>
      <c r="P24" s="106"/>
      <c r="Q24" s="97">
        <f>SUM(Q18:Q23)</f>
        <v>658426.50908410014</v>
      </c>
      <c r="R24" s="95">
        <f t="shared" ref="R24" si="18">Q24*1000/I24</f>
        <v>178.42574589719962</v>
      </c>
      <c r="S24" s="121"/>
      <c r="T24" s="102"/>
      <c r="U24" s="102"/>
      <c r="V24" s="102"/>
      <c r="W24" s="183" t="s">
        <v>120</v>
      </c>
      <c r="X24" s="184"/>
      <c r="Y24" s="185"/>
      <c r="Z24" s="62">
        <f t="shared" ref="Z24" si="19">N24/K24</f>
        <v>0.53337627042230884</v>
      </c>
      <c r="AA24" s="102"/>
      <c r="AB24" s="102"/>
      <c r="AC24" s="102"/>
      <c r="AD24" s="103">
        <f t="shared" ref="AD24" si="20">Q24/K24</f>
        <v>0.46662372957769127</v>
      </c>
    </row>
    <row r="25" spans="1:31" s="92" customFormat="1" x14ac:dyDescent="0.25">
      <c r="A25" s="4"/>
      <c r="B25" s="56"/>
      <c r="C25" s="57"/>
      <c r="D25" s="58"/>
      <c r="E25" s="59"/>
      <c r="F25" s="59"/>
      <c r="G25" s="59"/>
      <c r="H25" s="59"/>
      <c r="I25" s="59"/>
      <c r="J25" s="96"/>
      <c r="K25" s="104"/>
      <c r="L25" s="105"/>
      <c r="M25" s="120"/>
      <c r="N25" s="104"/>
      <c r="O25" s="61"/>
      <c r="P25" s="106"/>
      <c r="Q25" s="104"/>
      <c r="R25" s="105"/>
      <c r="S25" s="121"/>
      <c r="T25" s="102"/>
      <c r="U25" s="102"/>
      <c r="V25" s="102"/>
      <c r="W25" s="102"/>
      <c r="X25" s="102"/>
      <c r="Y25" s="102"/>
      <c r="Z25" s="62"/>
      <c r="AA25" s="102"/>
      <c r="AB25" s="102"/>
      <c r="AC25" s="102"/>
      <c r="AD25" s="103"/>
    </row>
    <row r="26" spans="1:31" s="92" customFormat="1" ht="18" thickBot="1" x14ac:dyDescent="0.3">
      <c r="A26" s="4"/>
      <c r="B26" s="56"/>
      <c r="C26" s="57"/>
      <c r="D26" s="108"/>
      <c r="E26" s="109"/>
      <c r="F26" s="109"/>
      <c r="G26" s="109"/>
      <c r="H26" s="109"/>
      <c r="I26" s="109"/>
      <c r="J26" s="110"/>
      <c r="K26" s="111"/>
      <c r="L26" s="112"/>
      <c r="M26" s="122"/>
      <c r="N26" s="111"/>
      <c r="O26" s="113"/>
      <c r="P26" s="114"/>
      <c r="Q26" s="111"/>
      <c r="R26" s="112"/>
      <c r="S26" s="123"/>
      <c r="T26" s="116"/>
      <c r="U26" s="116"/>
      <c r="V26" s="116"/>
      <c r="W26" s="116"/>
      <c r="X26" s="116"/>
      <c r="Y26" s="116"/>
      <c r="Z26" s="117"/>
      <c r="AA26" s="116"/>
      <c r="AB26" s="116"/>
      <c r="AC26" s="116"/>
      <c r="AD26" s="118"/>
    </row>
    <row r="27" spans="1:31" s="92" customFormat="1" ht="17.25" customHeight="1" thickBot="1" x14ac:dyDescent="0.3">
      <c r="A27" s="4"/>
      <c r="B27" s="56"/>
      <c r="C27" s="119"/>
      <c r="D27" s="192" t="s">
        <v>122</v>
      </c>
      <c r="E27" s="193"/>
      <c r="F27" s="193"/>
      <c r="G27" s="193"/>
      <c r="H27" s="193"/>
      <c r="I27" s="193"/>
      <c r="J27" s="193"/>
      <c r="K27" s="193"/>
      <c r="L27" s="193"/>
      <c r="M27" s="193"/>
      <c r="N27" s="193"/>
      <c r="O27" s="193"/>
      <c r="P27" s="193"/>
      <c r="Q27" s="193"/>
      <c r="R27" s="193"/>
      <c r="S27" s="193"/>
      <c r="T27" s="193"/>
      <c r="U27" s="193"/>
      <c r="V27" s="193"/>
      <c r="W27" s="193"/>
      <c r="X27" s="193"/>
      <c r="Y27" s="193"/>
      <c r="Z27" s="193"/>
      <c r="AA27" s="193"/>
      <c r="AB27" s="193"/>
      <c r="AC27" s="193"/>
      <c r="AD27" s="194"/>
    </row>
    <row r="28" spans="1:31" s="29" customFormat="1" ht="20.100000000000001" customHeight="1" x14ac:dyDescent="0.25">
      <c r="A28" s="21"/>
      <c r="B28" s="56">
        <v>14</v>
      </c>
      <c r="C28" s="152">
        <v>3</v>
      </c>
      <c r="D28" s="58" t="s">
        <v>32</v>
      </c>
      <c r="E28" s="48">
        <v>43753</v>
      </c>
      <c r="F28" s="48">
        <v>12123</v>
      </c>
      <c r="G28" s="48">
        <v>0</v>
      </c>
      <c r="H28" s="48">
        <v>152959</v>
      </c>
      <c r="I28" s="48">
        <v>152959</v>
      </c>
      <c r="J28" s="60"/>
      <c r="K28" s="50">
        <v>59204.76</v>
      </c>
      <c r="L28" s="61">
        <f t="shared" ref="L28:L34" si="21">K28*1000/I28</f>
        <v>387.06293843448242</v>
      </c>
      <c r="M28" s="60"/>
      <c r="N28" s="50">
        <v>32383.33</v>
      </c>
      <c r="O28" s="61">
        <f t="shared" ref="O28:O34" si="22">N28*1000/I28</f>
        <v>211.71248504501207</v>
      </c>
      <c r="P28" s="60"/>
      <c r="Q28" s="50">
        <v>26821.43</v>
      </c>
      <c r="R28" s="61">
        <f t="shared" ref="R28:R34" si="23">Q28*1000/I28</f>
        <v>175.35045338947037</v>
      </c>
      <c r="S28" s="60">
        <v>1</v>
      </c>
      <c r="T28" s="52">
        <v>2.6025736080878648E-2</v>
      </c>
      <c r="U28" s="52">
        <v>0</v>
      </c>
      <c r="V28" s="52">
        <v>0.11822193702747678</v>
      </c>
      <c r="W28" s="52">
        <v>0.48404719341710684</v>
      </c>
      <c r="X28" s="52">
        <v>0.36467837001321357</v>
      </c>
      <c r="Y28" s="52">
        <v>7.0267634613240823E-3</v>
      </c>
      <c r="Z28" s="62">
        <f t="shared" ref="Z28:Z34" si="24">N28/K28</f>
        <v>0.54697172997576549</v>
      </c>
      <c r="AA28" s="52">
        <v>0</v>
      </c>
      <c r="AB28" s="52">
        <v>1.374274227735061E-3</v>
      </c>
      <c r="AC28" s="52">
        <v>0.99862572577226494</v>
      </c>
      <c r="AD28" s="54">
        <f t="shared" ref="AD28:AD34" si="25">Q28/K28</f>
        <v>0.45302827002423451</v>
      </c>
      <c r="AE28" s="55"/>
    </row>
    <row r="29" spans="1:31" s="29" customFormat="1" ht="20.100000000000001" customHeight="1" x14ac:dyDescent="0.25">
      <c r="A29" s="21"/>
      <c r="B29" s="56">
        <v>36</v>
      </c>
      <c r="C29" s="152">
        <v>3</v>
      </c>
      <c r="D29" s="58" t="s">
        <v>52</v>
      </c>
      <c r="E29" s="48">
        <v>34870</v>
      </c>
      <c r="F29" s="48">
        <v>25603</v>
      </c>
      <c r="G29" s="48">
        <v>0</v>
      </c>
      <c r="H29" s="48">
        <v>145000</v>
      </c>
      <c r="I29" s="48">
        <v>145000</v>
      </c>
      <c r="J29" s="60"/>
      <c r="K29" s="50">
        <v>58720.86</v>
      </c>
      <c r="L29" s="61">
        <f t="shared" si="21"/>
        <v>404.97144827586209</v>
      </c>
      <c r="M29" s="60"/>
      <c r="N29" s="50">
        <v>28903.759999999998</v>
      </c>
      <c r="O29" s="61">
        <f t="shared" si="22"/>
        <v>199.33627586206896</v>
      </c>
      <c r="P29" s="60"/>
      <c r="Q29" s="50">
        <v>29817.1</v>
      </c>
      <c r="R29" s="61">
        <f t="shared" si="23"/>
        <v>205.6351724137931</v>
      </c>
      <c r="S29" s="60"/>
      <c r="T29" s="52">
        <v>2.7641732425123931E-2</v>
      </c>
      <c r="U29" s="52">
        <v>0</v>
      </c>
      <c r="V29" s="52">
        <v>9.8518670235291192E-2</v>
      </c>
      <c r="W29" s="52">
        <v>0.28170210380933142</v>
      </c>
      <c r="X29" s="52">
        <v>0.58379947799179077</v>
      </c>
      <c r="Y29" s="52">
        <v>8.3380155384628167E-3</v>
      </c>
      <c r="Z29" s="62">
        <f t="shared" si="24"/>
        <v>0.49222303624299779</v>
      </c>
      <c r="AA29" s="52">
        <v>0</v>
      </c>
      <c r="AB29" s="52">
        <v>0</v>
      </c>
      <c r="AC29" s="52">
        <v>1</v>
      </c>
      <c r="AD29" s="54">
        <f t="shared" si="25"/>
        <v>0.50777696375700221</v>
      </c>
      <c r="AE29" s="55"/>
    </row>
    <row r="30" spans="1:31" s="29" customFormat="1" ht="20.100000000000001" customHeight="1" x14ac:dyDescent="0.25">
      <c r="A30" s="21"/>
      <c r="B30" s="56">
        <v>55</v>
      </c>
      <c r="C30" s="152">
        <v>3</v>
      </c>
      <c r="D30" s="58" t="s">
        <v>91</v>
      </c>
      <c r="E30" s="48">
        <v>26137</v>
      </c>
      <c r="F30" s="48">
        <v>8348</v>
      </c>
      <c r="G30" s="48">
        <v>104</v>
      </c>
      <c r="H30" s="48">
        <v>73368</v>
      </c>
      <c r="I30" s="48">
        <v>73411</v>
      </c>
      <c r="J30" s="60"/>
      <c r="K30" s="50">
        <v>33520.78</v>
      </c>
      <c r="L30" s="61">
        <f t="shared" si="21"/>
        <v>456.61794553949682</v>
      </c>
      <c r="M30" s="60"/>
      <c r="N30" s="50">
        <v>10109</v>
      </c>
      <c r="O30" s="61">
        <f t="shared" si="22"/>
        <v>137.70415877729496</v>
      </c>
      <c r="P30" s="60"/>
      <c r="Q30" s="50">
        <v>23411.78</v>
      </c>
      <c r="R30" s="61">
        <f t="shared" si="23"/>
        <v>318.91378676220182</v>
      </c>
      <c r="S30" s="60"/>
      <c r="T30" s="52">
        <v>3.9990107824710651E-2</v>
      </c>
      <c r="U30" s="52">
        <v>7.9186863191215741E-3</v>
      </c>
      <c r="V30" s="52">
        <v>0.12550598476605004</v>
      </c>
      <c r="W30" s="52">
        <v>0.70534869917894949</v>
      </c>
      <c r="X30" s="52">
        <v>0.11011771688594323</v>
      </c>
      <c r="Y30" s="52">
        <v>1.1118805025225047E-2</v>
      </c>
      <c r="Z30" s="62">
        <f t="shared" si="24"/>
        <v>0.301574128048333</v>
      </c>
      <c r="AA30" s="52">
        <v>0</v>
      </c>
      <c r="AB30" s="52">
        <v>1.5299990005031656E-3</v>
      </c>
      <c r="AC30" s="52">
        <v>0.9984700009994969</v>
      </c>
      <c r="AD30" s="54">
        <f t="shared" si="25"/>
        <v>0.69842587195166694</v>
      </c>
      <c r="AE30" s="55"/>
    </row>
    <row r="31" spans="1:31" s="29" customFormat="1" ht="20.100000000000001" customHeight="1" x14ac:dyDescent="0.25">
      <c r="A31" s="21"/>
      <c r="B31" s="56">
        <v>103</v>
      </c>
      <c r="C31" s="152">
        <v>3</v>
      </c>
      <c r="D31" s="58" t="s">
        <v>90</v>
      </c>
      <c r="E31" s="48">
        <v>26734</v>
      </c>
      <c r="F31" s="48">
        <v>8362</v>
      </c>
      <c r="G31" s="48">
        <v>50</v>
      </c>
      <c r="H31" s="48">
        <v>77754</v>
      </c>
      <c r="I31" s="48">
        <v>77775</v>
      </c>
      <c r="J31" s="60"/>
      <c r="K31" s="50">
        <v>25472.68</v>
      </c>
      <c r="L31" s="61">
        <f t="shared" si="21"/>
        <v>327.51758277081325</v>
      </c>
      <c r="M31" s="60"/>
      <c r="N31" s="50">
        <v>8810.31</v>
      </c>
      <c r="O31" s="61">
        <f t="shared" si="22"/>
        <v>113.2794599807136</v>
      </c>
      <c r="P31" s="60"/>
      <c r="Q31" s="50">
        <v>16662.37</v>
      </c>
      <c r="R31" s="61">
        <f t="shared" si="23"/>
        <v>214.23812279009962</v>
      </c>
      <c r="S31" s="60"/>
      <c r="T31" s="52">
        <v>4.8627119817577363E-2</v>
      </c>
      <c r="U31" s="52">
        <v>0</v>
      </c>
      <c r="V31" s="52">
        <v>6.654249396445755E-2</v>
      </c>
      <c r="W31" s="52">
        <v>0.48311353403001717</v>
      </c>
      <c r="X31" s="52">
        <v>0.401716852187948</v>
      </c>
      <c r="Y31" s="52">
        <v>0</v>
      </c>
      <c r="Z31" s="62">
        <f t="shared" si="24"/>
        <v>0.34587291168420436</v>
      </c>
      <c r="AA31" s="52">
        <v>0</v>
      </c>
      <c r="AB31" s="52">
        <v>0</v>
      </c>
      <c r="AC31" s="52">
        <v>1</v>
      </c>
      <c r="AD31" s="54">
        <f t="shared" si="25"/>
        <v>0.65412708831579558</v>
      </c>
      <c r="AE31" s="55"/>
    </row>
    <row r="32" spans="1:31" s="29" customFormat="1" ht="20.100000000000001" customHeight="1" x14ac:dyDescent="0.25">
      <c r="A32" s="21"/>
      <c r="B32" s="56">
        <v>123</v>
      </c>
      <c r="C32" s="152">
        <v>3</v>
      </c>
      <c r="D32" s="58" t="s">
        <v>99</v>
      </c>
      <c r="E32" s="48">
        <v>39892</v>
      </c>
      <c r="F32" s="48">
        <v>10726</v>
      </c>
      <c r="G32" s="48">
        <v>0</v>
      </c>
      <c r="H32" s="48">
        <v>107909</v>
      </c>
      <c r="I32" s="48">
        <v>107909</v>
      </c>
      <c r="J32" s="60"/>
      <c r="K32" s="50">
        <v>49704.51</v>
      </c>
      <c r="L32" s="61">
        <f t="shared" si="21"/>
        <v>460.61505527805838</v>
      </c>
      <c r="M32" s="60"/>
      <c r="N32" s="50">
        <v>13141.53</v>
      </c>
      <c r="O32" s="61">
        <f t="shared" si="22"/>
        <v>121.78344716381396</v>
      </c>
      <c r="P32" s="60"/>
      <c r="Q32" s="50">
        <v>36562.979999999996</v>
      </c>
      <c r="R32" s="61">
        <f t="shared" si="23"/>
        <v>338.83160811424432</v>
      </c>
      <c r="S32" s="60"/>
      <c r="T32" s="52">
        <v>4.5244351304604566E-2</v>
      </c>
      <c r="U32" s="52">
        <v>1.0396049775026195E-2</v>
      </c>
      <c r="V32" s="52">
        <v>0.16378914783895027</v>
      </c>
      <c r="W32" s="52">
        <v>0.62827159394682353</v>
      </c>
      <c r="X32" s="52">
        <v>0.13170384270324687</v>
      </c>
      <c r="Y32" s="52">
        <v>2.0595014431348552E-2</v>
      </c>
      <c r="Z32" s="62">
        <f t="shared" si="24"/>
        <v>0.26439311040386476</v>
      </c>
      <c r="AA32" s="52">
        <v>0</v>
      </c>
      <c r="AB32" s="52">
        <v>6.7281168001076506E-5</v>
      </c>
      <c r="AC32" s="52">
        <v>0.99993271883199897</v>
      </c>
      <c r="AD32" s="54">
        <f t="shared" si="25"/>
        <v>0.73560688959613518</v>
      </c>
      <c r="AE32" s="55"/>
    </row>
    <row r="33" spans="1:31" s="29" customFormat="1" ht="20.100000000000001" customHeight="1" x14ac:dyDescent="0.25">
      <c r="A33" s="21"/>
      <c r="B33" s="56">
        <v>179</v>
      </c>
      <c r="C33" s="152">
        <v>3</v>
      </c>
      <c r="D33" s="58" t="s">
        <v>36</v>
      </c>
      <c r="E33" s="48">
        <v>29094</v>
      </c>
      <c r="F33" s="48">
        <v>14466</v>
      </c>
      <c r="G33" s="48">
        <v>0</v>
      </c>
      <c r="H33" s="48">
        <v>108029</v>
      </c>
      <c r="I33" s="48">
        <v>108029</v>
      </c>
      <c r="J33" s="60"/>
      <c r="K33" s="50">
        <v>49250.400000000001</v>
      </c>
      <c r="L33" s="61">
        <f t="shared" si="21"/>
        <v>455.89980468207614</v>
      </c>
      <c r="M33" s="60"/>
      <c r="N33" s="50">
        <v>15213.43</v>
      </c>
      <c r="O33" s="61">
        <f t="shared" si="22"/>
        <v>140.82727786057447</v>
      </c>
      <c r="P33" s="60"/>
      <c r="Q33" s="50">
        <v>34036.97</v>
      </c>
      <c r="R33" s="61">
        <f t="shared" si="23"/>
        <v>315.07252682150164</v>
      </c>
      <c r="S33" s="60"/>
      <c r="T33" s="52">
        <v>3.9125956473983842E-2</v>
      </c>
      <c r="U33" s="52">
        <v>0</v>
      </c>
      <c r="V33" s="52">
        <v>0.12296898201128871</v>
      </c>
      <c r="W33" s="52">
        <v>0.4846250976932881</v>
      </c>
      <c r="X33" s="52">
        <v>0.34560910984570864</v>
      </c>
      <c r="Y33" s="52">
        <v>7.6708539757306534E-3</v>
      </c>
      <c r="Z33" s="62">
        <f t="shared" si="24"/>
        <v>0.30889962315026881</v>
      </c>
      <c r="AA33" s="52">
        <v>0</v>
      </c>
      <c r="AB33" s="52">
        <v>8.8815191246459358E-4</v>
      </c>
      <c r="AC33" s="52">
        <v>0.99911184808753528</v>
      </c>
      <c r="AD33" s="54">
        <f t="shared" si="25"/>
        <v>0.69110037684973114</v>
      </c>
      <c r="AE33" s="55"/>
    </row>
    <row r="34" spans="1:31" s="29" customFormat="1" ht="20.100000000000001" customHeight="1" x14ac:dyDescent="0.25">
      <c r="A34" s="21"/>
      <c r="B34" s="56">
        <v>293</v>
      </c>
      <c r="C34" s="152">
        <v>3</v>
      </c>
      <c r="D34" s="58" t="s">
        <v>85</v>
      </c>
      <c r="E34" s="48">
        <v>27835</v>
      </c>
      <c r="F34" s="48">
        <v>8400</v>
      </c>
      <c r="G34" s="48">
        <v>0</v>
      </c>
      <c r="H34" s="48">
        <v>81812</v>
      </c>
      <c r="I34" s="48">
        <v>81812</v>
      </c>
      <c r="J34" s="60"/>
      <c r="K34" s="50">
        <v>35759.82</v>
      </c>
      <c r="L34" s="61">
        <f t="shared" si="21"/>
        <v>437.09749181049233</v>
      </c>
      <c r="M34" s="60"/>
      <c r="N34" s="50">
        <v>18524.72</v>
      </c>
      <c r="O34" s="61">
        <f t="shared" si="22"/>
        <v>226.4303525155234</v>
      </c>
      <c r="P34" s="60"/>
      <c r="Q34" s="50">
        <v>17235.099999999999</v>
      </c>
      <c r="R34" s="61">
        <f t="shared" si="23"/>
        <v>210.66713929496896</v>
      </c>
      <c r="S34" s="60"/>
      <c r="T34" s="52">
        <v>2.4333971039778197E-2</v>
      </c>
      <c r="U34" s="52">
        <v>0</v>
      </c>
      <c r="V34" s="52">
        <v>0.11830678142503637</v>
      </c>
      <c r="W34" s="52">
        <v>0.5079088914704244</v>
      </c>
      <c r="X34" s="52">
        <v>0.31486035956278957</v>
      </c>
      <c r="Y34" s="52">
        <v>3.4589996501971414E-2</v>
      </c>
      <c r="Z34" s="62">
        <f t="shared" si="24"/>
        <v>0.51803169031611462</v>
      </c>
      <c r="AA34" s="52">
        <v>0</v>
      </c>
      <c r="AB34" s="52">
        <v>0</v>
      </c>
      <c r="AC34" s="52">
        <v>1</v>
      </c>
      <c r="AD34" s="54">
        <f t="shared" si="25"/>
        <v>0.48196830968388538</v>
      </c>
      <c r="AE34" s="55"/>
    </row>
    <row r="35" spans="1:31" s="125" customFormat="1" x14ac:dyDescent="0.25">
      <c r="A35" s="124"/>
      <c r="B35" s="56"/>
      <c r="C35" s="57"/>
      <c r="D35" s="93" t="s">
        <v>119</v>
      </c>
      <c r="E35" s="94">
        <f>SUM(E28:E34)</f>
        <v>228315</v>
      </c>
      <c r="F35" s="94">
        <f>SUM(F28:F34)</f>
        <v>88028</v>
      </c>
      <c r="G35" s="94">
        <f>SUM(G28:G34)</f>
        <v>154</v>
      </c>
      <c r="H35" s="94">
        <f>SUM(H28:H34)</f>
        <v>746831</v>
      </c>
      <c r="I35" s="94">
        <f>SUM(I28:I34)</f>
        <v>746895</v>
      </c>
      <c r="J35" s="94"/>
      <c r="K35" s="94">
        <f>SUM(K28:K34)</f>
        <v>311633.81</v>
      </c>
      <c r="L35" s="95">
        <f t="shared" ref="L35" si="26">K35*1000/I35</f>
        <v>417.23911660942969</v>
      </c>
      <c r="M35" s="120"/>
      <c r="N35" s="97">
        <f>SUM(N28:N34)</f>
        <v>127086.07999999999</v>
      </c>
      <c r="O35" s="98">
        <f t="shared" ref="O35" si="27">N35*1000/I35</f>
        <v>170.15253817470995</v>
      </c>
      <c r="P35" s="99"/>
      <c r="Q35" s="97">
        <f>SUM(Q28:Q34)</f>
        <v>184547.72999999998</v>
      </c>
      <c r="R35" s="95">
        <f t="shared" ref="R35" si="28">Q35*1000/I35</f>
        <v>247.08657843471971</v>
      </c>
      <c r="S35" s="107"/>
      <c r="T35" s="102"/>
      <c r="U35" s="102"/>
      <c r="V35" s="102"/>
      <c r="W35" s="183" t="s">
        <v>120</v>
      </c>
      <c r="X35" s="184"/>
      <c r="Y35" s="185"/>
      <c r="Z35" s="62">
        <f t="shared" ref="Z35" si="29">N35/K35</f>
        <v>0.40780581542163219</v>
      </c>
      <c r="AA35" s="102"/>
      <c r="AB35" s="102"/>
      <c r="AC35" s="102"/>
      <c r="AD35" s="103">
        <f t="shared" ref="AD35" si="30">Q35/K35</f>
        <v>0.5921941845783677</v>
      </c>
    </row>
    <row r="36" spans="1:31" s="125" customFormat="1" x14ac:dyDescent="0.25">
      <c r="A36" s="124"/>
      <c r="B36" s="56"/>
      <c r="C36" s="57"/>
      <c r="D36" s="58"/>
      <c r="E36" s="59"/>
      <c r="F36" s="59"/>
      <c r="G36" s="59"/>
      <c r="H36" s="59"/>
      <c r="I36" s="59"/>
      <c r="J36" s="120"/>
      <c r="K36" s="104"/>
      <c r="L36" s="105"/>
      <c r="M36" s="120"/>
      <c r="N36" s="104"/>
      <c r="O36" s="61"/>
      <c r="P36" s="106"/>
      <c r="Q36" s="104"/>
      <c r="R36" s="105"/>
      <c r="S36" s="107"/>
      <c r="T36" s="102"/>
      <c r="U36" s="102"/>
      <c r="V36" s="102"/>
      <c r="W36" s="102"/>
      <c r="X36" s="102"/>
      <c r="Y36" s="102"/>
      <c r="Z36" s="62"/>
      <c r="AA36" s="102"/>
      <c r="AB36" s="102"/>
      <c r="AC36" s="102"/>
      <c r="AD36" s="103"/>
    </row>
    <row r="37" spans="1:31" s="125" customFormat="1" ht="18" thickBot="1" x14ac:dyDescent="0.3">
      <c r="A37" s="124"/>
      <c r="B37" s="56"/>
      <c r="C37" s="57"/>
      <c r="D37" s="108"/>
      <c r="E37" s="109"/>
      <c r="F37" s="109"/>
      <c r="G37" s="109"/>
      <c r="H37" s="109"/>
      <c r="I37" s="109"/>
      <c r="J37" s="122"/>
      <c r="K37" s="111"/>
      <c r="L37" s="112"/>
      <c r="M37" s="122"/>
      <c r="N37" s="111"/>
      <c r="O37" s="113"/>
      <c r="P37" s="114"/>
      <c r="Q37" s="111"/>
      <c r="R37" s="112"/>
      <c r="S37" s="115"/>
      <c r="T37" s="116"/>
      <c r="U37" s="116"/>
      <c r="V37" s="116"/>
      <c r="W37" s="116"/>
      <c r="X37" s="116"/>
      <c r="Y37" s="116"/>
      <c r="Z37" s="117"/>
      <c r="AA37" s="116"/>
      <c r="AB37" s="116"/>
      <c r="AC37" s="116"/>
      <c r="AD37" s="118"/>
    </row>
    <row r="38" spans="1:31" s="125" customFormat="1" ht="17.25" customHeight="1" thickBot="1" x14ac:dyDescent="0.3">
      <c r="A38" s="124"/>
      <c r="B38" s="56"/>
      <c r="C38" s="119"/>
      <c r="D38" s="186" t="s">
        <v>123</v>
      </c>
      <c r="E38" s="187"/>
      <c r="F38" s="187"/>
      <c r="G38" s="187"/>
      <c r="H38" s="187"/>
      <c r="I38" s="187"/>
      <c r="J38" s="187"/>
      <c r="K38" s="187"/>
      <c r="L38" s="187"/>
      <c r="M38" s="187"/>
      <c r="N38" s="187"/>
      <c r="O38" s="187"/>
      <c r="P38" s="187"/>
      <c r="Q38" s="187"/>
      <c r="R38" s="187"/>
      <c r="S38" s="187"/>
      <c r="T38" s="187"/>
      <c r="U38" s="187"/>
      <c r="V38" s="187"/>
      <c r="W38" s="187"/>
      <c r="X38" s="187"/>
      <c r="Y38" s="187"/>
      <c r="Z38" s="187"/>
      <c r="AA38" s="187"/>
      <c r="AB38" s="187"/>
      <c r="AC38" s="187"/>
      <c r="AD38" s="188"/>
    </row>
    <row r="39" spans="1:31" s="29" customFormat="1" ht="20.100000000000001" customHeight="1" x14ac:dyDescent="0.25">
      <c r="A39" s="21"/>
      <c r="B39" s="56">
        <v>12</v>
      </c>
      <c r="C39" s="152">
        <v>4</v>
      </c>
      <c r="D39" s="58" t="s">
        <v>75</v>
      </c>
      <c r="E39" s="48">
        <v>41407</v>
      </c>
      <c r="F39" s="48">
        <v>0</v>
      </c>
      <c r="G39" s="48">
        <v>2657</v>
      </c>
      <c r="H39" s="48">
        <v>92733</v>
      </c>
      <c r="I39" s="48">
        <v>93840</v>
      </c>
      <c r="J39" s="60"/>
      <c r="K39" s="50">
        <v>33354.33</v>
      </c>
      <c r="L39" s="61">
        <f t="shared" ref="L39:L53" si="31">K39*1000/I39</f>
        <v>355.4382992327366</v>
      </c>
      <c r="M39" s="60"/>
      <c r="N39" s="50">
        <v>17232.400000000001</v>
      </c>
      <c r="O39" s="61">
        <f t="shared" ref="O39:O53" si="32">N39*1000/I39</f>
        <v>183.63597612958228</v>
      </c>
      <c r="P39" s="60"/>
      <c r="Q39" s="50">
        <v>16121.93</v>
      </c>
      <c r="R39" s="61">
        <f t="shared" ref="R39:R53" si="33">Q39*1000/I39</f>
        <v>171.80232310315429</v>
      </c>
      <c r="S39" s="60"/>
      <c r="T39" s="52">
        <v>2.9651122304496177E-2</v>
      </c>
      <c r="U39" s="52">
        <v>0</v>
      </c>
      <c r="V39" s="52">
        <v>0.10568928297857523</v>
      </c>
      <c r="W39" s="52">
        <v>0.43204602957220112</v>
      </c>
      <c r="X39" s="52">
        <v>0.42000475847821539</v>
      </c>
      <c r="Y39" s="52">
        <v>1.2608806666511919E-2</v>
      </c>
      <c r="Z39" s="62">
        <f t="shared" ref="Z39:Z53" si="34">N39/K39</f>
        <v>0.51664656432912914</v>
      </c>
      <c r="AA39" s="52">
        <v>0</v>
      </c>
      <c r="AB39" s="52">
        <v>4.2563142254060157E-3</v>
      </c>
      <c r="AC39" s="52">
        <v>0.99574368577459393</v>
      </c>
      <c r="AD39" s="54">
        <f t="shared" ref="AD39:AD53" si="35">Q39/K39</f>
        <v>0.48335343567087091</v>
      </c>
      <c r="AE39" s="55"/>
    </row>
    <row r="40" spans="1:31" s="29" customFormat="1" ht="20.100000000000001" customHeight="1" x14ac:dyDescent="0.25">
      <c r="A40" s="21"/>
      <c r="B40" s="56">
        <v>21</v>
      </c>
      <c r="C40" s="152">
        <v>4</v>
      </c>
      <c r="D40" s="58" t="s">
        <v>103</v>
      </c>
      <c r="E40" s="48">
        <v>33734</v>
      </c>
      <c r="F40" s="48">
        <v>2306</v>
      </c>
      <c r="G40" s="48">
        <v>0</v>
      </c>
      <c r="H40" s="48">
        <v>102250</v>
      </c>
      <c r="I40" s="48">
        <v>102250</v>
      </c>
      <c r="J40" s="60"/>
      <c r="K40" s="50">
        <v>34166.26</v>
      </c>
      <c r="L40" s="61">
        <f t="shared" si="31"/>
        <v>334.14435207823959</v>
      </c>
      <c r="M40" s="60"/>
      <c r="N40" s="50">
        <v>17146.21</v>
      </c>
      <c r="O40" s="61">
        <f t="shared" si="32"/>
        <v>167.68909535452323</v>
      </c>
      <c r="P40" s="60"/>
      <c r="Q40" s="50">
        <v>17020.05</v>
      </c>
      <c r="R40" s="61">
        <f t="shared" si="33"/>
        <v>166.45525672371639</v>
      </c>
      <c r="S40" s="60"/>
      <c r="T40" s="52">
        <v>3.285857341068376E-2</v>
      </c>
      <c r="U40" s="52">
        <v>0</v>
      </c>
      <c r="V40" s="52">
        <v>0.11610554169113758</v>
      </c>
      <c r="W40" s="52">
        <v>0.49819406154479617</v>
      </c>
      <c r="X40" s="52">
        <v>0.33806421360755529</v>
      </c>
      <c r="Y40" s="52">
        <v>1.4777609745827213E-2</v>
      </c>
      <c r="Z40" s="62">
        <f t="shared" si="34"/>
        <v>0.50184626587750603</v>
      </c>
      <c r="AA40" s="52">
        <v>0</v>
      </c>
      <c r="AB40" s="52">
        <v>3.0816595720929143E-3</v>
      </c>
      <c r="AC40" s="52">
        <v>0.99691834042790706</v>
      </c>
      <c r="AD40" s="54">
        <f t="shared" si="35"/>
        <v>0.49815373412249392</v>
      </c>
      <c r="AE40" s="55"/>
    </row>
    <row r="41" spans="1:31" s="29" customFormat="1" ht="20.100000000000001" customHeight="1" x14ac:dyDescent="0.25">
      <c r="A41" s="21"/>
      <c r="B41" s="56">
        <v>34</v>
      </c>
      <c r="C41" s="152">
        <v>4</v>
      </c>
      <c r="D41" s="58" t="s">
        <v>69</v>
      </c>
      <c r="E41" s="48">
        <v>26297</v>
      </c>
      <c r="F41" s="48">
        <v>4281</v>
      </c>
      <c r="G41" s="48">
        <v>1570</v>
      </c>
      <c r="H41" s="48">
        <v>66900</v>
      </c>
      <c r="I41" s="48">
        <v>67554</v>
      </c>
      <c r="J41" s="60"/>
      <c r="K41" s="50">
        <v>26889.02</v>
      </c>
      <c r="L41" s="61">
        <f t="shared" si="31"/>
        <v>398.03742191432042</v>
      </c>
      <c r="M41" s="60"/>
      <c r="N41" s="50">
        <v>8866.86</v>
      </c>
      <c r="O41" s="61">
        <f t="shared" si="32"/>
        <v>131.25588418154365</v>
      </c>
      <c r="P41" s="60"/>
      <c r="Q41" s="50">
        <v>18022.16</v>
      </c>
      <c r="R41" s="61">
        <f t="shared" si="33"/>
        <v>266.78153773277677</v>
      </c>
      <c r="S41" s="60"/>
      <c r="T41" s="52">
        <v>4.1572777736425294E-2</v>
      </c>
      <c r="U41" s="52">
        <v>0</v>
      </c>
      <c r="V41" s="52">
        <v>0.16479452703662853</v>
      </c>
      <c r="W41" s="52">
        <v>0.54885720536920624</v>
      </c>
      <c r="X41" s="52">
        <v>0.2389053171021083</v>
      </c>
      <c r="Y41" s="52">
        <v>5.8701727556316431E-3</v>
      </c>
      <c r="Z41" s="62">
        <f t="shared" si="34"/>
        <v>0.32975764828915299</v>
      </c>
      <c r="AA41" s="52">
        <v>0</v>
      </c>
      <c r="AB41" s="52">
        <v>9.1221030109598419E-4</v>
      </c>
      <c r="AC41" s="52">
        <v>0.99908778969890411</v>
      </c>
      <c r="AD41" s="54">
        <f t="shared" si="35"/>
        <v>0.67024235171084701</v>
      </c>
      <c r="AE41" s="55"/>
    </row>
    <row r="42" spans="1:31" s="29" customFormat="1" ht="20.100000000000001" customHeight="1" x14ac:dyDescent="0.25">
      <c r="A42" s="21"/>
      <c r="B42" s="56">
        <v>87</v>
      </c>
      <c r="C42" s="152">
        <v>4</v>
      </c>
      <c r="D42" s="58" t="s">
        <v>88</v>
      </c>
      <c r="E42" s="48">
        <v>77670</v>
      </c>
      <c r="F42" s="48">
        <v>5438</v>
      </c>
      <c r="G42" s="48">
        <v>4379</v>
      </c>
      <c r="H42" s="48">
        <v>172661</v>
      </c>
      <c r="I42" s="48">
        <v>174486</v>
      </c>
      <c r="J42" s="60"/>
      <c r="K42" s="50">
        <v>50887.86</v>
      </c>
      <c r="L42" s="61">
        <f t="shared" si="31"/>
        <v>291.6443726144218</v>
      </c>
      <c r="M42" s="60"/>
      <c r="N42" s="50">
        <v>25684.65</v>
      </c>
      <c r="O42" s="61">
        <f t="shared" si="32"/>
        <v>147.20178123173207</v>
      </c>
      <c r="P42" s="60"/>
      <c r="Q42" s="50">
        <v>25203.210000000003</v>
      </c>
      <c r="R42" s="61">
        <f t="shared" si="33"/>
        <v>144.44259138268976</v>
      </c>
      <c r="S42" s="60"/>
      <c r="T42" s="52">
        <v>3.7040021958640666E-2</v>
      </c>
      <c r="U42" s="52">
        <v>0</v>
      </c>
      <c r="V42" s="52">
        <v>0.12460360565551798</v>
      </c>
      <c r="W42" s="52">
        <v>0.56032221579815178</v>
      </c>
      <c r="X42" s="52">
        <v>0.26794174730821713</v>
      </c>
      <c r="Y42" s="52">
        <v>1.0092409279472371E-2</v>
      </c>
      <c r="Z42" s="62">
        <f t="shared" si="34"/>
        <v>0.50473040131772096</v>
      </c>
      <c r="AA42" s="52">
        <v>0</v>
      </c>
      <c r="AB42" s="52">
        <v>4.9521469685805891E-3</v>
      </c>
      <c r="AC42" s="52">
        <v>0.9950478530314194</v>
      </c>
      <c r="AD42" s="54">
        <f t="shared" si="35"/>
        <v>0.4952695986822791</v>
      </c>
      <c r="AE42" s="55"/>
    </row>
    <row r="43" spans="1:31" s="29" customFormat="1" ht="20.100000000000001" customHeight="1" x14ac:dyDescent="0.25">
      <c r="A43" s="21"/>
      <c r="B43" s="56">
        <v>88</v>
      </c>
      <c r="C43" s="152">
        <v>4</v>
      </c>
      <c r="D43" s="58" t="s">
        <v>86</v>
      </c>
      <c r="E43" s="48">
        <v>36560</v>
      </c>
      <c r="F43" s="48">
        <v>417</v>
      </c>
      <c r="G43" s="48">
        <v>12360</v>
      </c>
      <c r="H43" s="48">
        <v>62445</v>
      </c>
      <c r="I43" s="48">
        <v>67595</v>
      </c>
      <c r="J43" s="60"/>
      <c r="K43" s="50">
        <v>25582.973826963036</v>
      </c>
      <c r="L43" s="61">
        <f t="shared" si="31"/>
        <v>378.4743520521198</v>
      </c>
      <c r="M43" s="60"/>
      <c r="N43" s="50">
        <v>12859.583061570429</v>
      </c>
      <c r="O43" s="61">
        <f t="shared" si="32"/>
        <v>190.2445900076992</v>
      </c>
      <c r="P43" s="60">
        <v>6</v>
      </c>
      <c r="Q43" s="50">
        <v>12723.390765392607</v>
      </c>
      <c r="R43" s="61">
        <f t="shared" si="33"/>
        <v>188.22976204442054</v>
      </c>
      <c r="S43" s="60"/>
      <c r="T43" s="52">
        <v>2.6755921895183259E-2</v>
      </c>
      <c r="U43" s="52">
        <v>5.1673526024789366E-3</v>
      </c>
      <c r="V43" s="52">
        <v>0.1577034022246393</v>
      </c>
      <c r="W43" s="52">
        <v>0.65941119715703056</v>
      </c>
      <c r="X43" s="52">
        <v>0.13614204998853194</v>
      </c>
      <c r="Y43" s="52">
        <v>1.4820076132135977E-2</v>
      </c>
      <c r="Z43" s="62">
        <f t="shared" si="34"/>
        <v>0.50266177609176699</v>
      </c>
      <c r="AA43" s="52">
        <v>0</v>
      </c>
      <c r="AB43" s="52">
        <v>4.0783153608030228E-3</v>
      </c>
      <c r="AC43" s="52">
        <v>0.99592168463919706</v>
      </c>
      <c r="AD43" s="54">
        <f t="shared" si="35"/>
        <v>0.49733822390823301</v>
      </c>
      <c r="AE43" s="55"/>
    </row>
    <row r="44" spans="1:31" s="29" customFormat="1" ht="20.100000000000001" customHeight="1" x14ac:dyDescent="0.25">
      <c r="A44" s="21"/>
      <c r="B44" s="56">
        <v>89</v>
      </c>
      <c r="C44" s="152">
        <v>4</v>
      </c>
      <c r="D44" s="58" t="s">
        <v>128</v>
      </c>
      <c r="E44" s="48">
        <v>47894</v>
      </c>
      <c r="F44" s="48">
        <v>2735</v>
      </c>
      <c r="G44" s="48">
        <v>23322</v>
      </c>
      <c r="H44" s="48">
        <v>64172</v>
      </c>
      <c r="I44" s="48">
        <v>73890</v>
      </c>
      <c r="J44" s="60"/>
      <c r="K44" s="50">
        <v>39100.28</v>
      </c>
      <c r="L44" s="61">
        <f t="shared" si="31"/>
        <v>529.16876437948304</v>
      </c>
      <c r="M44" s="60"/>
      <c r="N44" s="50">
        <v>13345.75</v>
      </c>
      <c r="O44" s="61">
        <f t="shared" si="32"/>
        <v>180.61645689538503</v>
      </c>
      <c r="P44" s="60"/>
      <c r="Q44" s="50">
        <v>25754.530000000002</v>
      </c>
      <c r="R44" s="61">
        <f t="shared" si="33"/>
        <v>348.55230748409804</v>
      </c>
      <c r="S44" s="60"/>
      <c r="T44" s="52">
        <v>2.6494576925238371E-2</v>
      </c>
      <c r="U44" s="52">
        <v>0</v>
      </c>
      <c r="V44" s="52">
        <v>6.3916977314875514E-2</v>
      </c>
      <c r="W44" s="52">
        <v>0.6632823183410449</v>
      </c>
      <c r="X44" s="52">
        <v>0.23038645261600132</v>
      </c>
      <c r="Y44" s="52">
        <v>1.5919674802839855E-2</v>
      </c>
      <c r="Z44" s="62">
        <f t="shared" si="34"/>
        <v>0.34132108516869958</v>
      </c>
      <c r="AA44" s="52">
        <v>0</v>
      </c>
      <c r="AB44" s="52">
        <v>2.7645621954661957E-3</v>
      </c>
      <c r="AC44" s="52">
        <v>0.99723543780453383</v>
      </c>
      <c r="AD44" s="54">
        <f t="shared" si="35"/>
        <v>0.65867891483130048</v>
      </c>
      <c r="AE44" s="55"/>
    </row>
    <row r="45" spans="1:31" s="29" customFormat="1" ht="20.100000000000001" customHeight="1" x14ac:dyDescent="0.25">
      <c r="A45" s="21"/>
      <c r="B45" s="56">
        <v>143</v>
      </c>
      <c r="C45" s="152">
        <v>4</v>
      </c>
      <c r="D45" s="58" t="s">
        <v>70</v>
      </c>
      <c r="E45" s="48">
        <v>17287</v>
      </c>
      <c r="F45" s="48">
        <v>6180</v>
      </c>
      <c r="G45" s="48">
        <v>162</v>
      </c>
      <c r="H45" s="48">
        <v>52662</v>
      </c>
      <c r="I45" s="48">
        <v>52730</v>
      </c>
      <c r="J45" s="60"/>
      <c r="K45" s="50">
        <v>40580.379999999997</v>
      </c>
      <c r="L45" s="61">
        <f t="shared" si="31"/>
        <v>769.58809027119287</v>
      </c>
      <c r="M45" s="60"/>
      <c r="N45" s="50">
        <v>10580.61</v>
      </c>
      <c r="O45" s="61">
        <f t="shared" si="32"/>
        <v>200.65636260193438</v>
      </c>
      <c r="P45" s="60"/>
      <c r="Q45" s="50">
        <v>29999.77</v>
      </c>
      <c r="R45" s="61">
        <f t="shared" si="33"/>
        <v>568.93172766925852</v>
      </c>
      <c r="S45" s="60"/>
      <c r="T45" s="52">
        <v>2.7424694795479657E-2</v>
      </c>
      <c r="U45" s="52">
        <v>1.8902501840631115E-2</v>
      </c>
      <c r="V45" s="52">
        <v>9.855102872140642E-2</v>
      </c>
      <c r="W45" s="52">
        <v>0.5079603160876357</v>
      </c>
      <c r="X45" s="52">
        <v>0.3190345358159879</v>
      </c>
      <c r="Y45" s="52">
        <v>2.8126922738859101E-2</v>
      </c>
      <c r="Z45" s="62">
        <f t="shared" si="34"/>
        <v>0.2607321567713265</v>
      </c>
      <c r="AA45" s="52">
        <v>0</v>
      </c>
      <c r="AB45" s="52">
        <v>7.4667239115499878E-4</v>
      </c>
      <c r="AC45" s="52">
        <v>0.999253327608845</v>
      </c>
      <c r="AD45" s="54">
        <f t="shared" si="35"/>
        <v>0.73926784322867367</v>
      </c>
      <c r="AE45" s="55"/>
    </row>
    <row r="46" spans="1:31" s="29" customFormat="1" ht="20.100000000000001" customHeight="1" x14ac:dyDescent="0.25">
      <c r="A46" s="21"/>
      <c r="B46" s="56">
        <v>183</v>
      </c>
      <c r="C46" s="152">
        <v>4</v>
      </c>
      <c r="D46" s="58" t="s">
        <v>50</v>
      </c>
      <c r="E46" s="48">
        <v>61394</v>
      </c>
      <c r="F46" s="48">
        <v>15124</v>
      </c>
      <c r="G46" s="48">
        <v>1200</v>
      </c>
      <c r="H46" s="48">
        <v>166004</v>
      </c>
      <c r="I46" s="48">
        <v>166504</v>
      </c>
      <c r="J46" s="60"/>
      <c r="K46" s="50">
        <v>72754.13</v>
      </c>
      <c r="L46" s="61">
        <f t="shared" si="31"/>
        <v>436.95124441454863</v>
      </c>
      <c r="M46" s="60"/>
      <c r="N46" s="50">
        <v>33609.32</v>
      </c>
      <c r="O46" s="61">
        <f t="shared" si="32"/>
        <v>201.85292845817517</v>
      </c>
      <c r="P46" s="60"/>
      <c r="Q46" s="50">
        <v>39144.81</v>
      </c>
      <c r="R46" s="61">
        <f t="shared" si="33"/>
        <v>235.09831595637343</v>
      </c>
      <c r="S46" s="60"/>
      <c r="T46" s="52">
        <v>2.7215070105554053E-2</v>
      </c>
      <c r="U46" s="52">
        <v>1.3659901479708605E-3</v>
      </c>
      <c r="V46" s="52">
        <v>7.6810836994024273E-2</v>
      </c>
      <c r="W46" s="52">
        <v>0.566473525795821</v>
      </c>
      <c r="X46" s="52">
        <v>0.32052865098133493</v>
      </c>
      <c r="Y46" s="52">
        <v>7.6059259752949476E-3</v>
      </c>
      <c r="Z46" s="62">
        <f t="shared" si="34"/>
        <v>0.46195755484946349</v>
      </c>
      <c r="AA46" s="52">
        <v>0</v>
      </c>
      <c r="AB46" s="52">
        <v>2.7988384667086137E-3</v>
      </c>
      <c r="AC46" s="52">
        <v>0.99720116153329141</v>
      </c>
      <c r="AD46" s="54">
        <f t="shared" si="35"/>
        <v>0.53804244515053645</v>
      </c>
      <c r="AE46" s="55"/>
    </row>
    <row r="47" spans="1:31" s="29" customFormat="1" ht="20.100000000000001" customHeight="1" x14ac:dyDescent="0.25">
      <c r="A47" s="21"/>
      <c r="B47" s="56">
        <v>186</v>
      </c>
      <c r="C47" s="152">
        <v>4</v>
      </c>
      <c r="D47" s="58" t="s">
        <v>34</v>
      </c>
      <c r="E47" s="48">
        <v>76093</v>
      </c>
      <c r="F47" s="48">
        <v>1151</v>
      </c>
      <c r="G47" s="48">
        <v>6735</v>
      </c>
      <c r="H47" s="48">
        <v>153931</v>
      </c>
      <c r="I47" s="48">
        <v>156737</v>
      </c>
      <c r="J47" s="60"/>
      <c r="K47" s="50">
        <v>48492.31</v>
      </c>
      <c r="L47" s="61">
        <f t="shared" si="31"/>
        <v>309.38648819359821</v>
      </c>
      <c r="M47" s="60"/>
      <c r="N47" s="50">
        <v>14424.87</v>
      </c>
      <c r="O47" s="61">
        <f t="shared" si="32"/>
        <v>92.032321659850581</v>
      </c>
      <c r="P47" s="60"/>
      <c r="Q47" s="50">
        <v>34067.440000000002</v>
      </c>
      <c r="R47" s="61">
        <f t="shared" si="33"/>
        <v>217.35416653374762</v>
      </c>
      <c r="S47" s="60"/>
      <c r="T47" s="52">
        <v>5.8798450176674032E-2</v>
      </c>
      <c r="U47" s="52">
        <v>0</v>
      </c>
      <c r="V47" s="52">
        <v>0.12957967732118209</v>
      </c>
      <c r="W47" s="52">
        <v>0.79353436114155607</v>
      </c>
      <c r="X47" s="52">
        <v>1.8087511360587654E-2</v>
      </c>
      <c r="Y47" s="52">
        <v>0</v>
      </c>
      <c r="Z47" s="62">
        <f t="shared" si="34"/>
        <v>0.29746716541241286</v>
      </c>
      <c r="AA47" s="52">
        <v>0</v>
      </c>
      <c r="AB47" s="52">
        <v>5.2190596064746872E-4</v>
      </c>
      <c r="AC47" s="52">
        <v>0.99947809403935262</v>
      </c>
      <c r="AD47" s="54">
        <f t="shared" si="35"/>
        <v>0.70253283458758731</v>
      </c>
      <c r="AE47" s="55"/>
    </row>
    <row r="48" spans="1:31" s="29" customFormat="1" ht="20.100000000000001" customHeight="1" x14ac:dyDescent="0.25">
      <c r="A48" s="21"/>
      <c r="B48" s="56">
        <v>190</v>
      </c>
      <c r="C48" s="152">
        <v>4</v>
      </c>
      <c r="D48" s="58" t="s">
        <v>37</v>
      </c>
      <c r="E48" s="48">
        <v>30701</v>
      </c>
      <c r="F48" s="48">
        <v>4220</v>
      </c>
      <c r="G48" s="48">
        <v>5900</v>
      </c>
      <c r="H48" s="48">
        <v>62492</v>
      </c>
      <c r="I48" s="48">
        <v>64950</v>
      </c>
      <c r="J48" s="60"/>
      <c r="K48" s="50">
        <v>26137.152309778117</v>
      </c>
      <c r="L48" s="61">
        <f t="shared" si="31"/>
        <v>402.41958906509802</v>
      </c>
      <c r="M48" s="60"/>
      <c r="N48" s="50">
        <v>7779.443847822492</v>
      </c>
      <c r="O48" s="61">
        <f t="shared" si="32"/>
        <v>119.7758868025018</v>
      </c>
      <c r="P48" s="60">
        <v>6</v>
      </c>
      <c r="Q48" s="50">
        <v>18357.708461955623</v>
      </c>
      <c r="R48" s="61">
        <f t="shared" si="33"/>
        <v>282.64370226259621</v>
      </c>
      <c r="S48" s="60"/>
      <c r="T48" s="52">
        <v>4.4261518784068324E-2</v>
      </c>
      <c r="U48" s="52">
        <v>0</v>
      </c>
      <c r="V48" s="52">
        <v>1.5805757121624724E-2</v>
      </c>
      <c r="W48" s="52">
        <v>0.77385401393540054</v>
      </c>
      <c r="X48" s="52">
        <v>0.16607871015890652</v>
      </c>
      <c r="Y48" s="52">
        <v>0</v>
      </c>
      <c r="Z48" s="62">
        <f t="shared" si="34"/>
        <v>0.29763930498702951</v>
      </c>
      <c r="AA48" s="52">
        <v>0</v>
      </c>
      <c r="AB48" s="52">
        <v>7.00523163152469E-3</v>
      </c>
      <c r="AC48" s="52">
        <v>0.99299476836847533</v>
      </c>
      <c r="AD48" s="54">
        <f t="shared" si="35"/>
        <v>0.70236069501297038</v>
      </c>
      <c r="AE48" s="55"/>
    </row>
    <row r="49" spans="1:31" s="29" customFormat="1" ht="20.100000000000001" customHeight="1" x14ac:dyDescent="0.25">
      <c r="A49" s="21"/>
      <c r="B49" s="56">
        <v>324</v>
      </c>
      <c r="C49" s="152">
        <v>4</v>
      </c>
      <c r="D49" s="58" t="s">
        <v>61</v>
      </c>
      <c r="E49" s="48">
        <v>48698</v>
      </c>
      <c r="F49" s="48">
        <v>9138</v>
      </c>
      <c r="G49" s="48">
        <v>0</v>
      </c>
      <c r="H49" s="48">
        <v>132485</v>
      </c>
      <c r="I49" s="48">
        <v>132485</v>
      </c>
      <c r="J49" s="60"/>
      <c r="K49" s="50">
        <v>46936.74</v>
      </c>
      <c r="L49" s="61">
        <f t="shared" si="31"/>
        <v>354.27965430048687</v>
      </c>
      <c r="M49" s="60"/>
      <c r="N49" s="50">
        <v>28246.28</v>
      </c>
      <c r="O49" s="61">
        <f t="shared" si="32"/>
        <v>213.20360795561763</v>
      </c>
      <c r="P49" s="60"/>
      <c r="Q49" s="50">
        <v>18690.460000000003</v>
      </c>
      <c r="R49" s="61">
        <f t="shared" si="33"/>
        <v>141.07604634486927</v>
      </c>
      <c r="S49" s="60"/>
      <c r="T49" s="52">
        <v>2.5843757124832015E-2</v>
      </c>
      <c r="U49" s="52">
        <v>0</v>
      </c>
      <c r="V49" s="52">
        <v>0.11947767989271509</v>
      </c>
      <c r="W49" s="52">
        <v>0.29199314033564772</v>
      </c>
      <c r="X49" s="52">
        <v>0.55299246484846853</v>
      </c>
      <c r="Y49" s="52">
        <v>9.6929577983366315E-3</v>
      </c>
      <c r="Z49" s="62">
        <f t="shared" si="34"/>
        <v>0.60179467086977068</v>
      </c>
      <c r="AA49" s="52">
        <v>0</v>
      </c>
      <c r="AB49" s="52">
        <v>8.6889247241640907E-4</v>
      </c>
      <c r="AC49" s="52">
        <v>0.9991311075275835</v>
      </c>
      <c r="AD49" s="54">
        <f t="shared" si="35"/>
        <v>0.39820532913022938</v>
      </c>
      <c r="AE49" s="55"/>
    </row>
    <row r="50" spans="1:31" s="29" customFormat="1" ht="20.100000000000001" customHeight="1" x14ac:dyDescent="0.25">
      <c r="A50" s="21"/>
      <c r="B50" s="56">
        <v>429</v>
      </c>
      <c r="C50" s="152">
        <v>4</v>
      </c>
      <c r="D50" s="58" t="s">
        <v>40</v>
      </c>
      <c r="E50" s="48">
        <v>37552</v>
      </c>
      <c r="F50" s="48">
        <v>189</v>
      </c>
      <c r="G50" s="48">
        <v>565</v>
      </c>
      <c r="H50" s="48">
        <v>103988</v>
      </c>
      <c r="I50" s="48">
        <v>104223</v>
      </c>
      <c r="J50" s="60"/>
      <c r="K50" s="50">
        <v>53248.067987115515</v>
      </c>
      <c r="L50" s="61">
        <f t="shared" si="31"/>
        <v>510.90515516839389</v>
      </c>
      <c r="M50" s="60"/>
      <c r="N50" s="50">
        <v>18158.998289048195</v>
      </c>
      <c r="O50" s="61">
        <f t="shared" si="32"/>
        <v>174.23215882337098</v>
      </c>
      <c r="P50" s="60">
        <v>5</v>
      </c>
      <c r="Q50" s="50">
        <v>35089.069698067331</v>
      </c>
      <c r="R50" s="61">
        <f t="shared" si="33"/>
        <v>336.67299634502297</v>
      </c>
      <c r="S50" s="60"/>
      <c r="T50" s="52">
        <v>3.1552951923871364E-2</v>
      </c>
      <c r="U50" s="52">
        <v>0</v>
      </c>
      <c r="V50" s="52">
        <v>0.21752301184929732</v>
      </c>
      <c r="W50" s="52">
        <v>0.28915967259971714</v>
      </c>
      <c r="X50" s="52">
        <v>0.45529924930025134</v>
      </c>
      <c r="Y50" s="52">
        <v>6.4651143268626594E-3</v>
      </c>
      <c r="Z50" s="62">
        <f t="shared" si="34"/>
        <v>0.34102642547410633</v>
      </c>
      <c r="AA50" s="52">
        <v>0</v>
      </c>
      <c r="AB50" s="52">
        <v>0</v>
      </c>
      <c r="AC50" s="52">
        <v>1</v>
      </c>
      <c r="AD50" s="54">
        <f t="shared" si="35"/>
        <v>0.65897357452589389</v>
      </c>
      <c r="AE50" s="55"/>
    </row>
    <row r="51" spans="1:31" s="29" customFormat="1" ht="20.100000000000001" customHeight="1" x14ac:dyDescent="0.25">
      <c r="A51" s="21"/>
      <c r="B51" s="56">
        <v>601</v>
      </c>
      <c r="C51" s="152">
        <v>4</v>
      </c>
      <c r="D51" s="58" t="s">
        <v>59</v>
      </c>
      <c r="E51" s="48">
        <v>35541</v>
      </c>
      <c r="F51" s="48">
        <v>3028</v>
      </c>
      <c r="G51" s="48">
        <v>7070</v>
      </c>
      <c r="H51" s="48">
        <v>75423</v>
      </c>
      <c r="I51" s="48">
        <v>78369</v>
      </c>
      <c r="J51" s="60"/>
      <c r="K51" s="50">
        <v>38061.24</v>
      </c>
      <c r="L51" s="63">
        <f t="shared" si="31"/>
        <v>485.66703671094439</v>
      </c>
      <c r="M51" s="60"/>
      <c r="N51" s="50">
        <v>13837.21</v>
      </c>
      <c r="O51" s="63">
        <f t="shared" si="32"/>
        <v>176.56484068955837</v>
      </c>
      <c r="P51" s="60"/>
      <c r="Q51" s="50">
        <v>24224.03</v>
      </c>
      <c r="R51" s="63">
        <f t="shared" si="33"/>
        <v>309.10219602138602</v>
      </c>
      <c r="S51" s="60"/>
      <c r="T51" s="52">
        <v>3.0033511090747339E-2</v>
      </c>
      <c r="U51" s="52">
        <v>0</v>
      </c>
      <c r="V51" s="52">
        <v>0.13797651405160435</v>
      </c>
      <c r="W51" s="52">
        <v>0.56198323216891266</v>
      </c>
      <c r="X51" s="52">
        <v>0.27000674268873565</v>
      </c>
      <c r="Y51" s="52">
        <v>0</v>
      </c>
      <c r="Z51" s="64">
        <f t="shared" si="34"/>
        <v>0.36355121378073862</v>
      </c>
      <c r="AA51" s="52">
        <v>0</v>
      </c>
      <c r="AB51" s="52">
        <v>7.9966050240195385E-3</v>
      </c>
      <c r="AC51" s="52">
        <v>0.99200339497598045</v>
      </c>
      <c r="AD51" s="54">
        <f t="shared" si="35"/>
        <v>0.63644878621926138</v>
      </c>
      <c r="AE51" s="55"/>
    </row>
    <row r="52" spans="1:31" s="29" customFormat="1" ht="20.100000000000001" customHeight="1" x14ac:dyDescent="0.25">
      <c r="A52" s="21"/>
      <c r="B52" s="56">
        <v>760</v>
      </c>
      <c r="C52" s="152">
        <v>4</v>
      </c>
      <c r="D52" s="58" t="s">
        <v>45</v>
      </c>
      <c r="E52" s="48">
        <v>23151</v>
      </c>
      <c r="F52" s="48">
        <v>1504</v>
      </c>
      <c r="G52" s="48">
        <v>26</v>
      </c>
      <c r="H52" s="48">
        <v>66257</v>
      </c>
      <c r="I52" s="48">
        <v>66268</v>
      </c>
      <c r="J52" s="60"/>
      <c r="K52" s="50">
        <v>21390.42</v>
      </c>
      <c r="L52" s="61">
        <f t="shared" si="31"/>
        <v>322.7865636506308</v>
      </c>
      <c r="M52" s="60"/>
      <c r="N52" s="50">
        <v>11707.85</v>
      </c>
      <c r="O52" s="61">
        <f t="shared" si="32"/>
        <v>176.67426208728196</v>
      </c>
      <c r="P52" s="60"/>
      <c r="Q52" s="50">
        <v>9682.5700000000015</v>
      </c>
      <c r="R52" s="61">
        <f t="shared" si="33"/>
        <v>146.11230156334886</v>
      </c>
      <c r="S52" s="60"/>
      <c r="T52" s="52">
        <v>3.1182497213408097E-2</v>
      </c>
      <c r="U52" s="52">
        <v>0</v>
      </c>
      <c r="V52" s="52">
        <v>2.9766353344123815E-2</v>
      </c>
      <c r="W52" s="52">
        <v>0.44343239792105299</v>
      </c>
      <c r="X52" s="52">
        <v>0.49044786190461953</v>
      </c>
      <c r="Y52" s="52">
        <v>5.1708896167955683E-3</v>
      </c>
      <c r="Z52" s="62">
        <f t="shared" si="34"/>
        <v>0.54734081892735165</v>
      </c>
      <c r="AA52" s="52">
        <v>0</v>
      </c>
      <c r="AB52" s="52">
        <v>3.2140227233058987E-3</v>
      </c>
      <c r="AC52" s="52">
        <v>0.99678597727669405</v>
      </c>
      <c r="AD52" s="54">
        <f t="shared" si="35"/>
        <v>0.45265918107264852</v>
      </c>
      <c r="AE52" s="55"/>
    </row>
    <row r="53" spans="1:31" s="29" customFormat="1" ht="20.100000000000001" customHeight="1" x14ac:dyDescent="0.25">
      <c r="A53" s="21"/>
      <c r="B53" s="56">
        <v>878</v>
      </c>
      <c r="C53" s="152">
        <v>4</v>
      </c>
      <c r="D53" s="58" t="s">
        <v>82</v>
      </c>
      <c r="E53" s="48">
        <v>41455</v>
      </c>
      <c r="F53" s="48">
        <v>7425</v>
      </c>
      <c r="G53" s="48">
        <v>0</v>
      </c>
      <c r="H53" s="48">
        <v>121781</v>
      </c>
      <c r="I53" s="48">
        <v>121781</v>
      </c>
      <c r="J53" s="60"/>
      <c r="K53" s="50">
        <v>47800.379758008457</v>
      </c>
      <c r="L53" s="61">
        <f t="shared" si="31"/>
        <v>392.51098084272962</v>
      </c>
      <c r="M53" s="60"/>
      <c r="N53" s="50">
        <v>22568.455294307187</v>
      </c>
      <c r="O53" s="61">
        <f t="shared" si="32"/>
        <v>185.32000307360909</v>
      </c>
      <c r="P53" s="60">
        <v>5</v>
      </c>
      <c r="Q53" s="50">
        <v>25231.924463701267</v>
      </c>
      <c r="R53" s="61">
        <f t="shared" si="33"/>
        <v>207.19097776912054</v>
      </c>
      <c r="S53" s="60">
        <v>1</v>
      </c>
      <c r="T53" s="52">
        <v>2.9732207687659506E-2</v>
      </c>
      <c r="U53" s="52">
        <v>0</v>
      </c>
      <c r="V53" s="52">
        <v>9.2920847822889369E-2</v>
      </c>
      <c r="W53" s="52">
        <v>0.44127743215602844</v>
      </c>
      <c r="X53" s="52">
        <v>0.42805833045844494</v>
      </c>
      <c r="Y53" s="52">
        <v>8.0111818749777786E-3</v>
      </c>
      <c r="Z53" s="62">
        <f t="shared" si="34"/>
        <v>0.47213966517757794</v>
      </c>
      <c r="AA53" s="52">
        <v>0</v>
      </c>
      <c r="AB53" s="52">
        <v>1.791381393243503E-3</v>
      </c>
      <c r="AC53" s="52">
        <v>0.99820861860675647</v>
      </c>
      <c r="AD53" s="54">
        <f t="shared" si="35"/>
        <v>0.52786033482242201</v>
      </c>
      <c r="AE53" s="55"/>
    </row>
    <row r="54" spans="1:31" s="92" customFormat="1" x14ac:dyDescent="0.25">
      <c r="A54" s="124"/>
      <c r="B54" s="56"/>
      <c r="C54" s="57"/>
      <c r="D54" s="93" t="s">
        <v>119</v>
      </c>
      <c r="E54" s="94">
        <f>SUM(E39:E53)</f>
        <v>635434</v>
      </c>
      <c r="F54" s="94">
        <f>SUM(F39:F53)</f>
        <v>63136</v>
      </c>
      <c r="G54" s="94">
        <f>SUM(G39:G53)</f>
        <v>65946</v>
      </c>
      <c r="H54" s="94">
        <f>SUM(H39:H53)</f>
        <v>1496184</v>
      </c>
      <c r="I54" s="94">
        <f>SUM(I39:I53)</f>
        <v>1523662</v>
      </c>
      <c r="J54" s="94"/>
      <c r="K54" s="94">
        <f>SUM(K39:K53)</f>
        <v>605381.54388186522</v>
      </c>
      <c r="L54" s="95">
        <f t="shared" ref="L54" si="36">K54*1000/I54</f>
        <v>397.32010372501594</v>
      </c>
      <c r="M54" s="126"/>
      <c r="N54" s="94">
        <f>SUM(N39:N53)</f>
        <v>256048.4904927483</v>
      </c>
      <c r="O54" s="98">
        <f t="shared" ref="O54" si="37">N54*1000/I54</f>
        <v>168.04809104168004</v>
      </c>
      <c r="P54" s="106"/>
      <c r="Q54" s="94">
        <f>SUM(Q39:Q53)</f>
        <v>349333.05338911677</v>
      </c>
      <c r="R54" s="95">
        <f t="shared" ref="R54" si="38">Q54*1000/I54</f>
        <v>229.27201268333579</v>
      </c>
      <c r="S54" s="107"/>
      <c r="T54" s="102"/>
      <c r="U54" s="102"/>
      <c r="V54" s="102"/>
      <c r="W54" s="183" t="s">
        <v>120</v>
      </c>
      <c r="X54" s="184"/>
      <c r="Y54" s="185"/>
      <c r="Z54" s="62">
        <f t="shared" ref="Z54" si="39">N54/K54</f>
        <v>0.4229539091180386</v>
      </c>
      <c r="AA54" s="102"/>
      <c r="AB54" s="102"/>
      <c r="AC54" s="102"/>
      <c r="AD54" s="103">
        <f t="shared" ref="AD54" si="40">Q54/K54</f>
        <v>0.57704609088196124</v>
      </c>
    </row>
    <row r="55" spans="1:31" s="92" customFormat="1" x14ac:dyDescent="0.25">
      <c r="A55" s="124"/>
      <c r="B55" s="56"/>
      <c r="C55" s="57"/>
      <c r="D55" s="58"/>
      <c r="E55" s="59"/>
      <c r="F55" s="59"/>
      <c r="G55" s="59"/>
      <c r="H55" s="59"/>
      <c r="I55" s="59"/>
      <c r="J55" s="120"/>
      <c r="K55" s="104"/>
      <c r="L55" s="105"/>
      <c r="M55" s="126"/>
      <c r="N55" s="104"/>
      <c r="O55" s="61"/>
      <c r="P55" s="106"/>
      <c r="Q55" s="104"/>
      <c r="R55" s="105"/>
      <c r="S55" s="107"/>
      <c r="T55" s="102"/>
      <c r="U55" s="102"/>
      <c r="V55" s="102"/>
      <c r="W55" s="102"/>
      <c r="X55" s="102"/>
      <c r="Y55" s="102"/>
      <c r="Z55" s="62"/>
      <c r="AA55" s="102"/>
      <c r="AB55" s="102"/>
      <c r="AC55" s="102"/>
      <c r="AD55" s="103"/>
    </row>
    <row r="56" spans="1:31" s="92" customFormat="1" ht="18" thickBot="1" x14ac:dyDescent="0.3">
      <c r="A56" s="124"/>
      <c r="B56" s="56"/>
      <c r="C56" s="57"/>
      <c r="D56" s="108"/>
      <c r="E56" s="109"/>
      <c r="F56" s="109"/>
      <c r="G56" s="109"/>
      <c r="H56" s="109"/>
      <c r="I56" s="109"/>
      <c r="J56" s="122"/>
      <c r="K56" s="111"/>
      <c r="L56" s="112"/>
      <c r="M56" s="127"/>
      <c r="N56" s="111"/>
      <c r="O56" s="113"/>
      <c r="P56" s="114"/>
      <c r="Q56" s="111"/>
      <c r="R56" s="112"/>
      <c r="S56" s="115"/>
      <c r="T56" s="116"/>
      <c r="U56" s="116"/>
      <c r="V56" s="116"/>
      <c r="W56" s="116"/>
      <c r="X56" s="116"/>
      <c r="Y56" s="116"/>
      <c r="Z56" s="117"/>
      <c r="AA56" s="116"/>
      <c r="AB56" s="116"/>
      <c r="AC56" s="116"/>
      <c r="AD56" s="118"/>
    </row>
    <row r="57" spans="1:31" s="92" customFormat="1" ht="17.25" customHeight="1" thickBot="1" x14ac:dyDescent="0.3">
      <c r="A57" s="124"/>
      <c r="B57" s="56"/>
      <c r="C57" s="119"/>
      <c r="D57" s="186" t="s">
        <v>149</v>
      </c>
      <c r="E57" s="187"/>
      <c r="F57" s="187"/>
      <c r="G57" s="187"/>
      <c r="H57" s="187"/>
      <c r="I57" s="187"/>
      <c r="J57" s="187"/>
      <c r="K57" s="187"/>
      <c r="L57" s="187"/>
      <c r="M57" s="187"/>
      <c r="N57" s="187"/>
      <c r="O57" s="187"/>
      <c r="P57" s="187"/>
      <c r="Q57" s="187"/>
      <c r="R57" s="187"/>
      <c r="S57" s="187"/>
      <c r="T57" s="187"/>
      <c r="U57" s="187"/>
      <c r="V57" s="187"/>
      <c r="W57" s="187"/>
      <c r="X57" s="187"/>
      <c r="Y57" s="187"/>
      <c r="Z57" s="187"/>
      <c r="AA57" s="187"/>
      <c r="AB57" s="187"/>
      <c r="AC57" s="187"/>
      <c r="AD57" s="188"/>
    </row>
    <row r="58" spans="1:31" s="29" customFormat="1" ht="20.100000000000001" customHeight="1" x14ac:dyDescent="0.25">
      <c r="A58" s="21"/>
      <c r="B58" s="56">
        <v>8</v>
      </c>
      <c r="C58" s="152">
        <v>5</v>
      </c>
      <c r="D58" s="58" t="s">
        <v>97</v>
      </c>
      <c r="E58" s="48">
        <v>11403</v>
      </c>
      <c r="F58" s="48">
        <v>4116</v>
      </c>
      <c r="G58" s="48">
        <v>0</v>
      </c>
      <c r="H58" s="48">
        <v>33232</v>
      </c>
      <c r="I58" s="48">
        <v>33232</v>
      </c>
      <c r="J58" s="60"/>
      <c r="K58" s="50">
        <v>13196.58</v>
      </c>
      <c r="L58" s="61">
        <f t="shared" ref="L58:L65" si="41">K58*1000/I58</f>
        <v>397.10459797785268</v>
      </c>
      <c r="M58" s="60"/>
      <c r="N58" s="50">
        <v>5870.52</v>
      </c>
      <c r="O58" s="61">
        <f t="shared" ref="O58:O65" si="42">N58*1000/I58</f>
        <v>176.65262397688974</v>
      </c>
      <c r="P58" s="60"/>
      <c r="Q58" s="50">
        <v>7326.0599999999995</v>
      </c>
      <c r="R58" s="61">
        <f t="shared" ref="R58:R65" si="43">Q58*1000/I58</f>
        <v>220.45197400096291</v>
      </c>
      <c r="S58" s="60">
        <v>1</v>
      </c>
      <c r="T58" s="52">
        <v>3.1191444710178998E-2</v>
      </c>
      <c r="U58" s="52">
        <v>0</v>
      </c>
      <c r="V58" s="52">
        <v>9.5710431103207205E-2</v>
      </c>
      <c r="W58" s="52">
        <v>0.53231229942151626</v>
      </c>
      <c r="X58" s="52">
        <v>0.33040343955901691</v>
      </c>
      <c r="Y58" s="52">
        <v>1.0382385206080551E-2</v>
      </c>
      <c r="Z58" s="62">
        <f t="shared" ref="Z58:Z65" si="44">N58/K58</f>
        <v>0.44485162064716771</v>
      </c>
      <c r="AA58" s="52">
        <v>0</v>
      </c>
      <c r="AB58" s="52">
        <v>2.346418129253651E-3</v>
      </c>
      <c r="AC58" s="52">
        <v>0.99765358187074638</v>
      </c>
      <c r="AD58" s="54">
        <f t="shared" ref="AD58:AD65" si="45">Q58/K58</f>
        <v>0.55514837935283234</v>
      </c>
      <c r="AE58" s="55"/>
    </row>
    <row r="59" spans="1:31" s="29" customFormat="1" ht="20.100000000000001" customHeight="1" x14ac:dyDescent="0.25">
      <c r="A59" s="21"/>
      <c r="B59" s="56">
        <v>41</v>
      </c>
      <c r="C59" s="152">
        <v>5</v>
      </c>
      <c r="D59" s="58" t="s">
        <v>81</v>
      </c>
      <c r="E59" s="48">
        <v>6392</v>
      </c>
      <c r="F59" s="48">
        <v>3318</v>
      </c>
      <c r="G59" s="48">
        <v>0</v>
      </c>
      <c r="H59" s="48">
        <v>21612</v>
      </c>
      <c r="I59" s="48">
        <v>21612</v>
      </c>
      <c r="J59" s="60"/>
      <c r="K59" s="50">
        <v>4606.92</v>
      </c>
      <c r="L59" s="61">
        <f t="shared" si="41"/>
        <v>213.16490838423098</v>
      </c>
      <c r="M59" s="60"/>
      <c r="N59" s="50">
        <v>2197.4</v>
      </c>
      <c r="O59" s="61">
        <f t="shared" si="42"/>
        <v>101.67499537294096</v>
      </c>
      <c r="P59" s="60"/>
      <c r="Q59" s="50">
        <v>2409.52</v>
      </c>
      <c r="R59" s="61">
        <f t="shared" si="43"/>
        <v>111.48991301129003</v>
      </c>
      <c r="S59" s="60">
        <v>2</v>
      </c>
      <c r="T59" s="52">
        <v>5.4191317011013013E-2</v>
      </c>
      <c r="U59" s="52">
        <v>0</v>
      </c>
      <c r="V59" s="52">
        <v>0.25480112860653498</v>
      </c>
      <c r="W59" s="52">
        <v>0.69100755438245198</v>
      </c>
      <c r="X59" s="52">
        <v>0</v>
      </c>
      <c r="Y59" s="52">
        <v>0</v>
      </c>
      <c r="Z59" s="62">
        <f t="shared" si="44"/>
        <v>0.47697811118925443</v>
      </c>
      <c r="AA59" s="52">
        <v>0</v>
      </c>
      <c r="AB59" s="52">
        <v>0</v>
      </c>
      <c r="AC59" s="52">
        <v>1</v>
      </c>
      <c r="AD59" s="54">
        <f t="shared" si="45"/>
        <v>0.52302188881074552</v>
      </c>
      <c r="AE59" s="55"/>
    </row>
    <row r="60" spans="1:31" s="29" customFormat="1" ht="20.100000000000001" customHeight="1" x14ac:dyDescent="0.25">
      <c r="A60" s="21"/>
      <c r="B60" s="56">
        <v>56</v>
      </c>
      <c r="C60" s="152">
        <v>5</v>
      </c>
      <c r="D60" s="58" t="s">
        <v>78</v>
      </c>
      <c r="E60" s="48">
        <v>12383</v>
      </c>
      <c r="F60" s="48">
        <v>1864</v>
      </c>
      <c r="G60" s="48">
        <v>0</v>
      </c>
      <c r="H60" s="48">
        <v>33411</v>
      </c>
      <c r="I60" s="48">
        <v>33411</v>
      </c>
      <c r="J60" s="60"/>
      <c r="K60" s="50">
        <v>13385.12</v>
      </c>
      <c r="L60" s="61">
        <f t="shared" si="41"/>
        <v>400.62015503875966</v>
      </c>
      <c r="M60" s="60"/>
      <c r="N60" s="50">
        <v>7542.7</v>
      </c>
      <c r="O60" s="61">
        <f t="shared" si="42"/>
        <v>225.75499087126994</v>
      </c>
      <c r="P60" s="60"/>
      <c r="Q60" s="50">
        <v>5842.42</v>
      </c>
      <c r="R60" s="61">
        <f t="shared" si="43"/>
        <v>174.86516416748975</v>
      </c>
      <c r="S60" s="60"/>
      <c r="T60" s="52">
        <v>2.4406379678364513E-2</v>
      </c>
      <c r="U60" s="52">
        <v>2.1610298699404723E-4</v>
      </c>
      <c r="V60" s="52">
        <v>0.1547536028212709</v>
      </c>
      <c r="W60" s="52">
        <v>0.40425046733928166</v>
      </c>
      <c r="X60" s="52">
        <v>0.4057433014702958</v>
      </c>
      <c r="Y60" s="52">
        <v>1.0630145703793073E-2</v>
      </c>
      <c r="Z60" s="62">
        <f t="shared" si="44"/>
        <v>0.56351381235282161</v>
      </c>
      <c r="AA60" s="52">
        <v>0</v>
      </c>
      <c r="AB60" s="52">
        <v>2.880655618733333E-3</v>
      </c>
      <c r="AC60" s="52">
        <v>0.9971193443812667</v>
      </c>
      <c r="AD60" s="54">
        <f t="shared" si="45"/>
        <v>0.43648618764717834</v>
      </c>
      <c r="AE60" s="55"/>
    </row>
    <row r="61" spans="1:31" s="29" customFormat="1" ht="20.100000000000001" customHeight="1" x14ac:dyDescent="0.25">
      <c r="A61" s="21"/>
      <c r="B61" s="56">
        <v>214</v>
      </c>
      <c r="C61" s="152">
        <v>5</v>
      </c>
      <c r="D61" s="58" t="s">
        <v>42</v>
      </c>
      <c r="E61" s="48">
        <v>18347</v>
      </c>
      <c r="F61" s="48">
        <v>4184</v>
      </c>
      <c r="G61" s="48">
        <v>0</v>
      </c>
      <c r="H61" s="48">
        <v>47845</v>
      </c>
      <c r="I61" s="48">
        <v>47845</v>
      </c>
      <c r="J61" s="60"/>
      <c r="K61" s="50">
        <v>21023.74</v>
      </c>
      <c r="L61" s="61">
        <f t="shared" si="41"/>
        <v>439.41352283415193</v>
      </c>
      <c r="M61" s="60"/>
      <c r="N61" s="50">
        <v>7191.68</v>
      </c>
      <c r="O61" s="61">
        <f t="shared" si="42"/>
        <v>150.31204932594838</v>
      </c>
      <c r="P61" s="60"/>
      <c r="Q61" s="50">
        <v>13832.06</v>
      </c>
      <c r="R61" s="61">
        <f t="shared" si="43"/>
        <v>289.10147350820358</v>
      </c>
      <c r="S61" s="60"/>
      <c r="T61" s="52">
        <v>3.6657637714692534E-2</v>
      </c>
      <c r="U61" s="52">
        <v>1.935709041559135E-2</v>
      </c>
      <c r="V61" s="52">
        <v>0.11699213535641186</v>
      </c>
      <c r="W61" s="52">
        <v>0.5907117669306754</v>
      </c>
      <c r="X61" s="52">
        <v>0.22379749933256207</v>
      </c>
      <c r="Y61" s="52">
        <v>1.2483870250066743E-2</v>
      </c>
      <c r="Z61" s="62">
        <f t="shared" si="44"/>
        <v>0.34207424559093669</v>
      </c>
      <c r="AA61" s="52">
        <v>0</v>
      </c>
      <c r="AB61" s="52">
        <v>0</v>
      </c>
      <c r="AC61" s="52">
        <v>1</v>
      </c>
      <c r="AD61" s="54">
        <f t="shared" si="45"/>
        <v>0.6579257544090632</v>
      </c>
      <c r="AE61" s="55"/>
    </row>
    <row r="62" spans="1:31" s="29" customFormat="1" ht="20.100000000000001" customHeight="1" x14ac:dyDescent="0.25">
      <c r="A62" s="21"/>
      <c r="B62" s="56">
        <v>233</v>
      </c>
      <c r="C62" s="152">
        <v>5</v>
      </c>
      <c r="D62" s="58" t="s">
        <v>95</v>
      </c>
      <c r="E62" s="48">
        <v>14704</v>
      </c>
      <c r="F62" s="48">
        <v>3741</v>
      </c>
      <c r="G62" s="48">
        <v>0</v>
      </c>
      <c r="H62" s="48">
        <v>43276</v>
      </c>
      <c r="I62" s="48">
        <v>43276</v>
      </c>
      <c r="J62" s="60"/>
      <c r="K62" s="50">
        <v>22068.725810195941</v>
      </c>
      <c r="L62" s="61">
        <f t="shared" si="41"/>
        <v>509.95299496709356</v>
      </c>
      <c r="M62" s="60"/>
      <c r="N62" s="50">
        <v>9426.0269735257061</v>
      </c>
      <c r="O62" s="61">
        <f t="shared" si="42"/>
        <v>217.81188126272545</v>
      </c>
      <c r="P62" s="60" t="s">
        <v>134</v>
      </c>
      <c r="Q62" s="50">
        <v>12642.698836670235</v>
      </c>
      <c r="R62" s="61">
        <f t="shared" si="43"/>
        <v>292.14111370436814</v>
      </c>
      <c r="S62" s="60">
        <v>1</v>
      </c>
      <c r="T62" s="52">
        <v>2.5296978320741032E-2</v>
      </c>
      <c r="U62" s="52">
        <v>0</v>
      </c>
      <c r="V62" s="52">
        <v>1.3146578123322412E-2</v>
      </c>
      <c r="W62" s="52">
        <v>0.37360527952492151</v>
      </c>
      <c r="X62" s="52">
        <v>0.57904072910059345</v>
      </c>
      <c r="Y62" s="52">
        <v>8.9104349304216374E-3</v>
      </c>
      <c r="Z62" s="62">
        <f t="shared" si="44"/>
        <v>0.42712148651422371</v>
      </c>
      <c r="AA62" s="52">
        <v>0</v>
      </c>
      <c r="AB62" s="52">
        <v>2.7683962460991525E-4</v>
      </c>
      <c r="AC62" s="52">
        <v>0.99972316037539011</v>
      </c>
      <c r="AD62" s="54">
        <f t="shared" si="45"/>
        <v>0.57287851348577634</v>
      </c>
      <c r="AE62" s="55"/>
    </row>
    <row r="63" spans="1:31" s="29" customFormat="1" ht="20.100000000000001" customHeight="1" x14ac:dyDescent="0.25">
      <c r="A63" s="21"/>
      <c r="B63" s="56">
        <v>565</v>
      </c>
      <c r="C63" s="152">
        <v>5</v>
      </c>
      <c r="D63" s="58" t="s">
        <v>89</v>
      </c>
      <c r="E63" s="48">
        <v>3326</v>
      </c>
      <c r="F63" s="48">
        <v>576</v>
      </c>
      <c r="G63" s="48">
        <v>0</v>
      </c>
      <c r="H63" s="48">
        <v>8223</v>
      </c>
      <c r="I63" s="48">
        <v>8223</v>
      </c>
      <c r="J63" s="60"/>
      <c r="K63" s="50">
        <v>3599.21</v>
      </c>
      <c r="L63" s="61">
        <f t="shared" si="41"/>
        <v>437.70035266934207</v>
      </c>
      <c r="M63" s="60"/>
      <c r="N63" s="50">
        <v>1135.48</v>
      </c>
      <c r="O63" s="61">
        <f t="shared" si="42"/>
        <v>138.08585674328103</v>
      </c>
      <c r="P63" s="60"/>
      <c r="Q63" s="50">
        <v>2463.73</v>
      </c>
      <c r="R63" s="61">
        <f t="shared" si="43"/>
        <v>299.61449592606107</v>
      </c>
      <c r="S63" s="60"/>
      <c r="T63" s="52">
        <v>3.9903829217599607E-2</v>
      </c>
      <c r="U63" s="52">
        <v>0</v>
      </c>
      <c r="V63" s="52">
        <v>7.3889456441328782E-3</v>
      </c>
      <c r="W63" s="52">
        <v>0.76437277627082811</v>
      </c>
      <c r="X63" s="52">
        <v>0.1883344488674393</v>
      </c>
      <c r="Y63" s="52">
        <v>0</v>
      </c>
      <c r="Z63" s="62">
        <f t="shared" si="44"/>
        <v>0.31548034151938897</v>
      </c>
      <c r="AA63" s="52">
        <v>0</v>
      </c>
      <c r="AB63" s="52">
        <v>7.3181720399556772E-3</v>
      </c>
      <c r="AC63" s="52">
        <v>0.99268182796004423</v>
      </c>
      <c r="AD63" s="54">
        <f t="shared" si="45"/>
        <v>0.68451965848061103</v>
      </c>
      <c r="AE63" s="55"/>
    </row>
    <row r="64" spans="1:31" s="29" customFormat="1" ht="20.100000000000001" customHeight="1" x14ac:dyDescent="0.25">
      <c r="A64" s="21"/>
      <c r="B64" s="56">
        <v>696</v>
      </c>
      <c r="C64" s="152">
        <v>5</v>
      </c>
      <c r="D64" s="58" t="s">
        <v>87</v>
      </c>
      <c r="E64" s="48">
        <v>2342</v>
      </c>
      <c r="F64" s="48">
        <v>200</v>
      </c>
      <c r="G64" s="48">
        <v>0</v>
      </c>
      <c r="H64" s="48">
        <v>6013</v>
      </c>
      <c r="I64" s="48">
        <v>6013</v>
      </c>
      <c r="J64" s="60"/>
      <c r="K64" s="50">
        <v>2054.2199999999998</v>
      </c>
      <c r="L64" s="61">
        <f t="shared" si="41"/>
        <v>341.62980209545981</v>
      </c>
      <c r="M64" s="60"/>
      <c r="N64" s="50">
        <v>525.27</v>
      </c>
      <c r="O64" s="61">
        <f t="shared" si="42"/>
        <v>87.355729253284551</v>
      </c>
      <c r="P64" s="60"/>
      <c r="Q64" s="50">
        <v>1528.95</v>
      </c>
      <c r="R64" s="61">
        <f t="shared" si="43"/>
        <v>254.27407284217529</v>
      </c>
      <c r="S64" s="60"/>
      <c r="T64" s="52">
        <v>6.3072324709197186E-2</v>
      </c>
      <c r="U64" s="52">
        <v>0</v>
      </c>
      <c r="V64" s="52">
        <v>2.0370476136082394E-2</v>
      </c>
      <c r="W64" s="52">
        <v>0.64955165914672452</v>
      </c>
      <c r="X64" s="52">
        <v>0.26700554000799592</v>
      </c>
      <c r="Y64" s="52">
        <v>0</v>
      </c>
      <c r="Z64" s="62">
        <f t="shared" si="44"/>
        <v>0.25570289452931039</v>
      </c>
      <c r="AA64" s="52">
        <v>0</v>
      </c>
      <c r="AB64" s="52">
        <v>0</v>
      </c>
      <c r="AC64" s="52">
        <v>1</v>
      </c>
      <c r="AD64" s="54">
        <f t="shared" si="45"/>
        <v>0.74429710547068972</v>
      </c>
      <c r="AE64" s="55"/>
    </row>
    <row r="65" spans="1:31" s="29" customFormat="1" ht="20.100000000000001" customHeight="1" x14ac:dyDescent="0.25">
      <c r="A65" s="21"/>
      <c r="B65" s="56">
        <v>885</v>
      </c>
      <c r="C65" s="152">
        <v>5</v>
      </c>
      <c r="D65" s="58" t="s">
        <v>145</v>
      </c>
      <c r="E65" s="48">
        <v>1695</v>
      </c>
      <c r="F65" s="48">
        <v>1880</v>
      </c>
      <c r="G65" s="48">
        <v>0</v>
      </c>
      <c r="H65" s="48">
        <v>6660</v>
      </c>
      <c r="I65" s="48">
        <v>6660</v>
      </c>
      <c r="J65" s="60"/>
      <c r="K65" s="50">
        <v>2176.67</v>
      </c>
      <c r="L65" s="61">
        <f t="shared" si="41"/>
        <v>326.82732732732734</v>
      </c>
      <c r="M65" s="60"/>
      <c r="N65" s="50">
        <v>685.83</v>
      </c>
      <c r="O65" s="61">
        <f t="shared" si="42"/>
        <v>102.97747747747748</v>
      </c>
      <c r="P65" s="60"/>
      <c r="Q65" s="50">
        <v>1490.84</v>
      </c>
      <c r="R65" s="61">
        <f t="shared" si="43"/>
        <v>223.84984984984985</v>
      </c>
      <c r="S65" s="60">
        <v>3</v>
      </c>
      <c r="T65" s="52">
        <v>5.3511803216540546E-2</v>
      </c>
      <c r="U65" s="52">
        <v>0</v>
      </c>
      <c r="V65" s="52">
        <v>0.22760742458043537</v>
      </c>
      <c r="W65" s="52">
        <v>0.71888077220302404</v>
      </c>
      <c r="X65" s="52">
        <v>0</v>
      </c>
      <c r="Y65" s="52">
        <v>0</v>
      </c>
      <c r="Z65" s="62">
        <f t="shared" si="44"/>
        <v>0.3150822127378059</v>
      </c>
      <c r="AA65" s="52">
        <v>0</v>
      </c>
      <c r="AB65" s="52">
        <v>0</v>
      </c>
      <c r="AC65" s="52">
        <v>1</v>
      </c>
      <c r="AD65" s="54">
        <f t="shared" si="45"/>
        <v>0.68491778726219399</v>
      </c>
      <c r="AE65" s="55"/>
    </row>
    <row r="66" spans="1:31" s="92" customFormat="1" x14ac:dyDescent="0.25">
      <c r="A66" s="124"/>
      <c r="B66" s="56"/>
      <c r="C66" s="57"/>
      <c r="D66" s="93" t="s">
        <v>119</v>
      </c>
      <c r="E66" s="94">
        <f>SUM(E58:E65)</f>
        <v>70592</v>
      </c>
      <c r="F66" s="94">
        <f>SUM(F58:F65)</f>
        <v>19879</v>
      </c>
      <c r="G66" s="94">
        <f>SUM(G58:G65)</f>
        <v>0</v>
      </c>
      <c r="H66" s="94">
        <f>SUM(H58:H65)</f>
        <v>200272</v>
      </c>
      <c r="I66" s="94">
        <f>SUM(I58:I65)</f>
        <v>200272</v>
      </c>
      <c r="J66" s="94"/>
      <c r="K66" s="94">
        <f>SUM(K58:K65)</f>
        <v>82111.185810195951</v>
      </c>
      <c r="L66" s="95">
        <f t="shared" ref="L66" si="46">K66*1000/I66</f>
        <v>409.99833132038407</v>
      </c>
      <c r="M66" s="128"/>
      <c r="N66" s="129">
        <f>SUM(N58:N65)</f>
        <v>34574.906973525707</v>
      </c>
      <c r="O66" s="98">
        <f t="shared" ref="O66" si="47">N66*1000/I66</f>
        <v>172.6397448146806</v>
      </c>
      <c r="P66" s="130"/>
      <c r="Q66" s="129">
        <f>SUM(Q58:Q65)</f>
        <v>47536.27883667023</v>
      </c>
      <c r="R66" s="95">
        <f t="shared" ref="R66" si="48">Q66*1000/I66</f>
        <v>237.35858650570339</v>
      </c>
      <c r="S66" s="107"/>
      <c r="T66" s="102"/>
      <c r="U66" s="102"/>
      <c r="V66" s="102"/>
      <c r="W66" s="183" t="s">
        <v>120</v>
      </c>
      <c r="X66" s="184"/>
      <c r="Y66" s="185"/>
      <c r="Z66" s="62">
        <f t="shared" ref="Z66" si="49">N66/K66</f>
        <v>0.42107426207980125</v>
      </c>
      <c r="AA66" s="102"/>
      <c r="AB66" s="102"/>
      <c r="AC66" s="102"/>
      <c r="AD66" s="103">
        <f t="shared" ref="AD66" si="50">Q66/K66</f>
        <v>0.57892573792019852</v>
      </c>
    </row>
    <row r="67" spans="1:31" s="92" customFormat="1" x14ac:dyDescent="0.25">
      <c r="A67" s="124"/>
      <c r="B67" s="56"/>
      <c r="C67" s="57"/>
      <c r="D67" s="58"/>
      <c r="E67" s="59"/>
      <c r="F67" s="59"/>
      <c r="G67" s="59"/>
      <c r="H67" s="59"/>
      <c r="I67" s="59"/>
      <c r="J67" s="120"/>
      <c r="K67" s="104"/>
      <c r="L67" s="105"/>
      <c r="M67" s="126"/>
      <c r="N67" s="104"/>
      <c r="O67" s="61"/>
      <c r="P67" s="106"/>
      <c r="Q67" s="104"/>
      <c r="R67" s="105"/>
      <c r="S67" s="107"/>
      <c r="T67" s="102"/>
      <c r="U67" s="102"/>
      <c r="V67" s="102"/>
      <c r="W67" s="102"/>
      <c r="X67" s="102"/>
      <c r="Y67" s="102"/>
      <c r="Z67" s="62"/>
      <c r="AA67" s="102"/>
      <c r="AB67" s="102"/>
      <c r="AC67" s="102"/>
      <c r="AD67" s="103"/>
    </row>
    <row r="68" spans="1:31" s="92" customFormat="1" ht="18" thickBot="1" x14ac:dyDescent="0.3">
      <c r="A68" s="124"/>
      <c r="B68" s="56"/>
      <c r="C68" s="57"/>
      <c r="D68" s="108"/>
      <c r="E68" s="109"/>
      <c r="F68" s="109"/>
      <c r="G68" s="109"/>
      <c r="H68" s="109"/>
      <c r="I68" s="109"/>
      <c r="J68" s="122"/>
      <c r="K68" s="111"/>
      <c r="L68" s="112"/>
      <c r="M68" s="127"/>
      <c r="N68" s="111"/>
      <c r="O68" s="113"/>
      <c r="P68" s="114"/>
      <c r="Q68" s="111"/>
      <c r="R68" s="112"/>
      <c r="S68" s="115"/>
      <c r="T68" s="116"/>
      <c r="U68" s="116"/>
      <c r="V68" s="116"/>
      <c r="W68" s="116"/>
      <c r="X68" s="116"/>
      <c r="Y68" s="116"/>
      <c r="Z68" s="117"/>
      <c r="AA68" s="116"/>
      <c r="AB68" s="116"/>
      <c r="AC68" s="116"/>
      <c r="AD68" s="118"/>
    </row>
    <row r="69" spans="1:31" s="92" customFormat="1" ht="17.25" customHeight="1" thickBot="1" x14ac:dyDescent="0.3">
      <c r="A69" s="124"/>
      <c r="B69" s="56"/>
      <c r="C69" s="119"/>
      <c r="D69" s="186" t="s">
        <v>124</v>
      </c>
      <c r="E69" s="187"/>
      <c r="F69" s="187"/>
      <c r="G69" s="187"/>
      <c r="H69" s="187"/>
      <c r="I69" s="187"/>
      <c r="J69" s="187"/>
      <c r="K69" s="187"/>
      <c r="L69" s="187"/>
      <c r="M69" s="187"/>
      <c r="N69" s="187"/>
      <c r="O69" s="187"/>
      <c r="P69" s="187"/>
      <c r="Q69" s="187"/>
      <c r="R69" s="187"/>
      <c r="S69" s="187"/>
      <c r="T69" s="187"/>
      <c r="U69" s="187"/>
      <c r="V69" s="187"/>
      <c r="W69" s="187"/>
      <c r="X69" s="187"/>
      <c r="Y69" s="187"/>
      <c r="Z69" s="187"/>
      <c r="AA69" s="187"/>
      <c r="AB69" s="187"/>
      <c r="AC69" s="187"/>
      <c r="AD69" s="188"/>
    </row>
    <row r="70" spans="1:31" s="29" customFormat="1" ht="20.100000000000001" customHeight="1" x14ac:dyDescent="0.25">
      <c r="A70" s="21"/>
      <c r="B70" s="56">
        <v>414</v>
      </c>
      <c r="C70" s="152">
        <v>6</v>
      </c>
      <c r="D70" s="58" t="s">
        <v>62</v>
      </c>
      <c r="E70" s="48">
        <v>2775</v>
      </c>
      <c r="F70" s="48">
        <v>875</v>
      </c>
      <c r="G70" s="48">
        <v>0</v>
      </c>
      <c r="H70" s="48">
        <v>8000</v>
      </c>
      <c r="I70" s="48">
        <v>8000</v>
      </c>
      <c r="J70" s="60"/>
      <c r="K70" s="50">
        <v>2675.99</v>
      </c>
      <c r="L70" s="61">
        <f t="shared" ref="L70:L75" si="51">K70*1000/I70</f>
        <v>334.49874999999997</v>
      </c>
      <c r="M70" s="60"/>
      <c r="N70" s="50">
        <v>466.73</v>
      </c>
      <c r="O70" s="61">
        <f t="shared" ref="O70:O75" si="52">N70*1000/I70</f>
        <v>58.341250000000002</v>
      </c>
      <c r="P70" s="60"/>
      <c r="Q70" s="50">
        <v>2209.2600000000002</v>
      </c>
      <c r="R70" s="61">
        <f t="shared" ref="R70:R75" si="53">Q70*1000/I70</f>
        <v>276.15750000000003</v>
      </c>
      <c r="S70" s="60"/>
      <c r="T70" s="52">
        <v>9.444432541297966E-2</v>
      </c>
      <c r="U70" s="52">
        <v>0</v>
      </c>
      <c r="V70" s="52">
        <v>5.5920982152422173E-2</v>
      </c>
      <c r="W70" s="52">
        <v>0.8496346924345981</v>
      </c>
      <c r="X70" s="52">
        <v>0</v>
      </c>
      <c r="Y70" s="52">
        <v>0</v>
      </c>
      <c r="Z70" s="62">
        <f t="shared" ref="Z70:Z75" si="54">N70/K70</f>
        <v>0.17441395520910019</v>
      </c>
      <c r="AA70" s="52">
        <v>0</v>
      </c>
      <c r="AB70" s="52">
        <v>0</v>
      </c>
      <c r="AC70" s="52">
        <v>1</v>
      </c>
      <c r="AD70" s="54">
        <f t="shared" ref="AD70:AD75" si="55">Q70/K70</f>
        <v>0.82558604479089992</v>
      </c>
      <c r="AE70" s="55"/>
    </row>
    <row r="71" spans="1:31" s="29" customFormat="1" ht="20.100000000000001" customHeight="1" x14ac:dyDescent="0.25">
      <c r="A71" s="21"/>
      <c r="B71" s="56">
        <v>426</v>
      </c>
      <c r="C71" s="152">
        <v>6</v>
      </c>
      <c r="D71" s="58" t="s">
        <v>137</v>
      </c>
      <c r="E71" s="48">
        <v>4330</v>
      </c>
      <c r="F71" s="48">
        <v>1510</v>
      </c>
      <c r="G71" s="48">
        <v>180</v>
      </c>
      <c r="H71" s="48">
        <v>11220</v>
      </c>
      <c r="I71" s="48">
        <v>11295</v>
      </c>
      <c r="J71" s="60"/>
      <c r="K71" s="50">
        <v>2982.36</v>
      </c>
      <c r="L71" s="61">
        <f t="shared" si="51"/>
        <v>264.04249667994691</v>
      </c>
      <c r="M71" s="60"/>
      <c r="N71" s="50">
        <v>596.07000000000005</v>
      </c>
      <c r="O71" s="61">
        <f t="shared" si="52"/>
        <v>52.772908366533862</v>
      </c>
      <c r="P71" s="60"/>
      <c r="Q71" s="50">
        <v>2386.2900000000004</v>
      </c>
      <c r="R71" s="61">
        <f t="shared" si="53"/>
        <v>211.26958831341307</v>
      </c>
      <c r="S71" s="60"/>
      <c r="T71" s="52">
        <v>0.10371265119868471</v>
      </c>
      <c r="U71" s="52">
        <v>0</v>
      </c>
      <c r="V71" s="52">
        <v>0.13421242471521799</v>
      </c>
      <c r="W71" s="52">
        <v>0.76207492408609723</v>
      </c>
      <c r="X71" s="52">
        <v>0</v>
      </c>
      <c r="Y71" s="52">
        <v>0</v>
      </c>
      <c r="Z71" s="62">
        <f t="shared" si="54"/>
        <v>0.19986520741962741</v>
      </c>
      <c r="AA71" s="52">
        <v>0</v>
      </c>
      <c r="AB71" s="52">
        <v>2.9376144559127341E-3</v>
      </c>
      <c r="AC71" s="52">
        <v>0.99706238554408722</v>
      </c>
      <c r="AD71" s="54">
        <f t="shared" si="55"/>
        <v>0.80013479258037268</v>
      </c>
      <c r="AE71" s="55"/>
    </row>
    <row r="72" spans="1:31" s="29" customFormat="1" ht="20.100000000000001" customHeight="1" x14ac:dyDescent="0.25">
      <c r="A72" s="21"/>
      <c r="B72" s="56">
        <v>430</v>
      </c>
      <c r="C72" s="152">
        <v>6</v>
      </c>
      <c r="D72" s="58" t="s">
        <v>100</v>
      </c>
      <c r="E72" s="48">
        <v>12085</v>
      </c>
      <c r="F72" s="48">
        <v>5655</v>
      </c>
      <c r="G72" s="48">
        <v>0</v>
      </c>
      <c r="H72" s="48">
        <v>41788</v>
      </c>
      <c r="I72" s="48">
        <v>41788</v>
      </c>
      <c r="J72" s="60"/>
      <c r="K72" s="50">
        <v>14693.41</v>
      </c>
      <c r="L72" s="61">
        <f t="shared" si="51"/>
        <v>351.61792859194026</v>
      </c>
      <c r="M72" s="60"/>
      <c r="N72" s="50">
        <v>4078.79</v>
      </c>
      <c r="O72" s="61">
        <f t="shared" si="52"/>
        <v>97.606729204556331</v>
      </c>
      <c r="P72" s="60"/>
      <c r="Q72" s="50">
        <v>10614.619999999999</v>
      </c>
      <c r="R72" s="61">
        <f t="shared" si="53"/>
        <v>254.0111993873839</v>
      </c>
      <c r="S72" s="60"/>
      <c r="T72" s="52">
        <v>5.6450564995991458E-2</v>
      </c>
      <c r="U72" s="52">
        <v>0</v>
      </c>
      <c r="V72" s="52">
        <v>0.1909389794522395</v>
      </c>
      <c r="W72" s="52">
        <v>0.75261045555176898</v>
      </c>
      <c r="X72" s="52">
        <v>0</v>
      </c>
      <c r="Y72" s="52">
        <v>0</v>
      </c>
      <c r="Z72" s="62">
        <f t="shared" si="54"/>
        <v>0.27759315230433235</v>
      </c>
      <c r="AA72" s="52">
        <v>0</v>
      </c>
      <c r="AB72" s="52">
        <v>4.9045561687559242E-3</v>
      </c>
      <c r="AC72" s="52">
        <v>0.99509544383124415</v>
      </c>
      <c r="AD72" s="54">
        <f t="shared" si="55"/>
        <v>0.72240684769566754</v>
      </c>
      <c r="AE72" s="55"/>
    </row>
    <row r="73" spans="1:31" s="29" customFormat="1" ht="20.100000000000001" customHeight="1" x14ac:dyDescent="0.25">
      <c r="A73" s="21"/>
      <c r="B73" s="56">
        <v>623</v>
      </c>
      <c r="C73" s="152">
        <v>6</v>
      </c>
      <c r="D73" s="58" t="s">
        <v>47</v>
      </c>
      <c r="E73" s="48">
        <v>2450</v>
      </c>
      <c r="F73" s="48">
        <v>213</v>
      </c>
      <c r="G73" s="48">
        <v>0</v>
      </c>
      <c r="H73" s="48">
        <v>5185</v>
      </c>
      <c r="I73" s="48">
        <v>5185</v>
      </c>
      <c r="J73" s="60"/>
      <c r="K73" s="50">
        <v>2298.19</v>
      </c>
      <c r="L73" s="61">
        <f t="shared" si="51"/>
        <v>443.23818707810995</v>
      </c>
      <c r="M73" s="60"/>
      <c r="N73" s="50">
        <v>491.63</v>
      </c>
      <c r="O73" s="61">
        <f t="shared" si="52"/>
        <v>94.817743490838964</v>
      </c>
      <c r="P73" s="60"/>
      <c r="Q73" s="50">
        <v>1806.56</v>
      </c>
      <c r="R73" s="61">
        <f t="shared" si="53"/>
        <v>348.420443587271</v>
      </c>
      <c r="S73" s="60"/>
      <c r="T73" s="52">
        <v>5.8112808412830785E-2</v>
      </c>
      <c r="U73" s="52">
        <v>0</v>
      </c>
      <c r="V73" s="52">
        <v>0.14238349978642476</v>
      </c>
      <c r="W73" s="52">
        <v>0.518560706222159</v>
      </c>
      <c r="X73" s="52">
        <v>0.23513617964729572</v>
      </c>
      <c r="Y73" s="52">
        <v>4.5806805931289787E-2</v>
      </c>
      <c r="Z73" s="62">
        <f t="shared" si="54"/>
        <v>0.21392052006143963</v>
      </c>
      <c r="AA73" s="52">
        <v>0</v>
      </c>
      <c r="AB73" s="52">
        <v>0</v>
      </c>
      <c r="AC73" s="52">
        <v>1</v>
      </c>
      <c r="AD73" s="54">
        <f t="shared" si="55"/>
        <v>0.78607947993856031</v>
      </c>
      <c r="AE73" s="55"/>
    </row>
    <row r="74" spans="1:31" s="29" customFormat="1" ht="20.100000000000001" customHeight="1" x14ac:dyDescent="0.25">
      <c r="A74" s="21"/>
      <c r="B74" s="56">
        <v>646</v>
      </c>
      <c r="C74" s="152">
        <v>6</v>
      </c>
      <c r="D74" s="58" t="s">
        <v>140</v>
      </c>
      <c r="E74" s="48">
        <v>450</v>
      </c>
      <c r="F74" s="48">
        <v>0</v>
      </c>
      <c r="G74" s="48">
        <v>0</v>
      </c>
      <c r="H74" s="48">
        <v>1163</v>
      </c>
      <c r="I74" s="48">
        <v>1163</v>
      </c>
      <c r="J74" s="60"/>
      <c r="K74" s="50">
        <v>283.52999999999997</v>
      </c>
      <c r="L74" s="61">
        <f t="shared" si="51"/>
        <v>243.79191745485812</v>
      </c>
      <c r="M74" s="60"/>
      <c r="N74" s="50">
        <v>21.96</v>
      </c>
      <c r="O74" s="61">
        <f t="shared" si="52"/>
        <v>18.882201203783318</v>
      </c>
      <c r="P74" s="60"/>
      <c r="Q74" s="50">
        <v>261.57</v>
      </c>
      <c r="R74" s="61">
        <f t="shared" si="53"/>
        <v>224.9097162510748</v>
      </c>
      <c r="S74" s="60">
        <v>3</v>
      </c>
      <c r="T74" s="52">
        <v>0.29189435336976322</v>
      </c>
      <c r="U74" s="52">
        <v>0</v>
      </c>
      <c r="V74" s="52">
        <v>0</v>
      </c>
      <c r="W74" s="52">
        <v>0.70810564663023678</v>
      </c>
      <c r="X74" s="52">
        <v>0</v>
      </c>
      <c r="Y74" s="52">
        <v>0</v>
      </c>
      <c r="Z74" s="62">
        <f t="shared" si="54"/>
        <v>7.7452121468627663E-2</v>
      </c>
      <c r="AA74" s="52">
        <v>0</v>
      </c>
      <c r="AB74" s="52">
        <v>0</v>
      </c>
      <c r="AC74" s="52">
        <v>1</v>
      </c>
      <c r="AD74" s="54">
        <f t="shared" si="55"/>
        <v>0.92254787853137243</v>
      </c>
      <c r="AE74" s="55"/>
    </row>
    <row r="75" spans="1:31" s="29" customFormat="1" ht="20.100000000000001" customHeight="1" x14ac:dyDescent="0.25">
      <c r="A75" s="21"/>
      <c r="B75" s="56">
        <v>747</v>
      </c>
      <c r="C75" s="152">
        <v>6</v>
      </c>
      <c r="D75" s="58" t="s">
        <v>142</v>
      </c>
      <c r="E75" s="48">
        <v>358</v>
      </c>
      <c r="F75" s="48">
        <v>0</v>
      </c>
      <c r="G75" s="48">
        <v>100</v>
      </c>
      <c r="H75" s="48">
        <v>595</v>
      </c>
      <c r="I75" s="48">
        <v>637</v>
      </c>
      <c r="J75" s="60"/>
      <c r="K75" s="50">
        <v>184.44</v>
      </c>
      <c r="L75" s="61">
        <f t="shared" si="51"/>
        <v>289.5447409733124</v>
      </c>
      <c r="M75" s="60"/>
      <c r="N75" s="50">
        <v>42.5</v>
      </c>
      <c r="O75" s="61">
        <f t="shared" si="52"/>
        <v>66.718995290423862</v>
      </c>
      <c r="P75" s="60"/>
      <c r="Q75" s="50">
        <v>141.94</v>
      </c>
      <c r="R75" s="61">
        <f t="shared" si="53"/>
        <v>222.82574568288854</v>
      </c>
      <c r="S75" s="60">
        <v>3</v>
      </c>
      <c r="T75" s="52">
        <v>7.7176470588235291E-2</v>
      </c>
      <c r="U75" s="52">
        <v>0</v>
      </c>
      <c r="V75" s="52">
        <v>0</v>
      </c>
      <c r="W75" s="52">
        <v>0.92282352941176471</v>
      </c>
      <c r="X75" s="52">
        <v>0</v>
      </c>
      <c r="Y75" s="52">
        <v>0</v>
      </c>
      <c r="Z75" s="62">
        <f t="shared" si="54"/>
        <v>0.23042723921058339</v>
      </c>
      <c r="AA75" s="52">
        <v>0</v>
      </c>
      <c r="AB75" s="52">
        <v>0</v>
      </c>
      <c r="AC75" s="52">
        <v>1</v>
      </c>
      <c r="AD75" s="54">
        <f t="shared" si="55"/>
        <v>0.76957276078941661</v>
      </c>
      <c r="AE75" s="55"/>
    </row>
    <row r="76" spans="1:31" s="92" customFormat="1" x14ac:dyDescent="0.25">
      <c r="A76" s="4"/>
      <c r="B76" s="56"/>
      <c r="C76" s="57"/>
      <c r="D76" s="93" t="s">
        <v>119</v>
      </c>
      <c r="E76" s="94">
        <f>SUM(E70:E75)</f>
        <v>22448</v>
      </c>
      <c r="F76" s="94">
        <f>SUM(F70:F75)</f>
        <v>8253</v>
      </c>
      <c r="G76" s="94">
        <f>SUM(G70:G75)</f>
        <v>280</v>
      </c>
      <c r="H76" s="94">
        <f>SUM(H70:H75)</f>
        <v>67951</v>
      </c>
      <c r="I76" s="94">
        <f>SUM(I70:I75)</f>
        <v>68068</v>
      </c>
      <c r="J76" s="94"/>
      <c r="K76" s="94">
        <f>SUM(K70:K75)</f>
        <v>23117.919999999998</v>
      </c>
      <c r="L76" s="95">
        <f t="shared" ref="L76" si="56">K76*1000/I76</f>
        <v>339.62978198272316</v>
      </c>
      <c r="M76" s="120"/>
      <c r="N76" s="97">
        <f>SUM(N70:N75)</f>
        <v>5697.68</v>
      </c>
      <c r="O76" s="98">
        <f t="shared" ref="O76" si="57">N76*1000/I76</f>
        <v>83.705706058647237</v>
      </c>
      <c r="P76" s="106"/>
      <c r="Q76" s="97">
        <f>SUM(Q70:Q75)</f>
        <v>17420.239999999998</v>
      </c>
      <c r="R76" s="95">
        <f t="shared" ref="R76" si="58">Q76*1000/I76</f>
        <v>255.92407592407588</v>
      </c>
      <c r="S76" s="121"/>
      <c r="T76" s="102"/>
      <c r="U76" s="102"/>
      <c r="V76" s="102"/>
      <c r="W76" s="183" t="s">
        <v>120</v>
      </c>
      <c r="X76" s="184"/>
      <c r="Y76" s="185"/>
      <c r="Z76" s="62">
        <f t="shared" ref="Z76" si="59">N76/K76</f>
        <v>0.24646161938444291</v>
      </c>
      <c r="AA76" s="102"/>
      <c r="AB76" s="102"/>
      <c r="AC76" s="102"/>
      <c r="AD76" s="103">
        <f t="shared" ref="AD76" si="60">Q76/K76</f>
        <v>0.75353838061555711</v>
      </c>
    </row>
    <row r="77" spans="1:31" s="92" customFormat="1" x14ac:dyDescent="0.25">
      <c r="A77" s="4"/>
      <c r="B77" s="56"/>
      <c r="C77" s="57"/>
      <c r="D77" s="58"/>
      <c r="E77" s="59"/>
      <c r="F77" s="59"/>
      <c r="G77" s="59"/>
      <c r="H77" s="59"/>
      <c r="I77" s="59"/>
      <c r="J77" s="96"/>
      <c r="K77" s="104"/>
      <c r="L77" s="105"/>
      <c r="M77" s="120"/>
      <c r="N77" s="104"/>
      <c r="O77" s="61"/>
      <c r="P77" s="106"/>
      <c r="Q77" s="104"/>
      <c r="R77" s="105"/>
      <c r="S77" s="121"/>
      <c r="T77" s="102"/>
      <c r="U77" s="102"/>
      <c r="V77" s="102"/>
      <c r="W77" s="102"/>
      <c r="X77" s="102"/>
      <c r="Y77" s="102"/>
      <c r="Z77" s="62"/>
      <c r="AA77" s="102"/>
      <c r="AB77" s="102"/>
      <c r="AC77" s="102"/>
      <c r="AD77" s="103"/>
    </row>
    <row r="78" spans="1:31" s="92" customFormat="1" ht="18" thickBot="1" x14ac:dyDescent="0.3">
      <c r="A78" s="4"/>
      <c r="B78" s="56"/>
      <c r="C78" s="57"/>
      <c r="D78" s="108"/>
      <c r="E78" s="109"/>
      <c r="F78" s="109"/>
      <c r="G78" s="109"/>
      <c r="H78" s="109"/>
      <c r="I78" s="109"/>
      <c r="J78" s="110"/>
      <c r="K78" s="111"/>
      <c r="L78" s="112"/>
      <c r="M78" s="122"/>
      <c r="N78" s="111"/>
      <c r="O78" s="113"/>
      <c r="P78" s="114"/>
      <c r="Q78" s="111"/>
      <c r="R78" s="112"/>
      <c r="S78" s="123"/>
      <c r="T78" s="116"/>
      <c r="U78" s="116"/>
      <c r="V78" s="116"/>
      <c r="W78" s="116"/>
      <c r="X78" s="116"/>
      <c r="Y78" s="116"/>
      <c r="Z78" s="117"/>
      <c r="AA78" s="116"/>
      <c r="AB78" s="116"/>
      <c r="AC78" s="116"/>
      <c r="AD78" s="118"/>
    </row>
    <row r="79" spans="1:31" s="92" customFormat="1" ht="15" x14ac:dyDescent="0.25">
      <c r="A79" s="4"/>
      <c r="B79" s="131"/>
      <c r="C79" s="132"/>
      <c r="D79" s="195" t="s">
        <v>125</v>
      </c>
      <c r="E79" s="196"/>
      <c r="F79" s="196"/>
      <c r="G79" s="196"/>
      <c r="H79" s="196"/>
      <c r="I79" s="196"/>
      <c r="J79" s="196"/>
      <c r="K79" s="196"/>
      <c r="L79" s="196"/>
      <c r="M79" s="196"/>
      <c r="N79" s="196"/>
      <c r="O79" s="196"/>
      <c r="P79" s="196"/>
      <c r="Q79" s="196"/>
      <c r="R79" s="196"/>
      <c r="S79" s="196"/>
      <c r="T79" s="196"/>
      <c r="U79" s="196"/>
      <c r="V79" s="196"/>
      <c r="W79" s="196"/>
      <c r="X79" s="196"/>
      <c r="Y79" s="196"/>
      <c r="Z79" s="196"/>
      <c r="AA79" s="196"/>
      <c r="AB79" s="196"/>
      <c r="AC79" s="196"/>
      <c r="AD79" s="197"/>
    </row>
    <row r="80" spans="1:31" s="29" customFormat="1" ht="20.100000000000001" customHeight="1" x14ac:dyDescent="0.25">
      <c r="A80" s="21"/>
      <c r="B80" s="56">
        <v>162</v>
      </c>
      <c r="C80" s="152">
        <v>7</v>
      </c>
      <c r="D80" s="58" t="s">
        <v>98</v>
      </c>
      <c r="E80" s="48">
        <v>8629</v>
      </c>
      <c r="F80" s="48">
        <v>308</v>
      </c>
      <c r="G80" s="48">
        <v>3885</v>
      </c>
      <c r="H80" s="48">
        <v>9550</v>
      </c>
      <c r="I80" s="48">
        <v>11169</v>
      </c>
      <c r="J80" s="60"/>
      <c r="K80" s="50">
        <v>5639.534004404707</v>
      </c>
      <c r="L80" s="61">
        <f t="shared" ref="L80:L107" si="61">K80*1000/I80</f>
        <v>504.92738870128989</v>
      </c>
      <c r="M80" s="60"/>
      <c r="N80" s="50">
        <v>3243.9095491471367</v>
      </c>
      <c r="O80" s="61">
        <f t="shared" ref="O80:O107" si="62">N80*1000/I80</f>
        <v>290.43867393205625</v>
      </c>
      <c r="P80" s="60" t="s">
        <v>134</v>
      </c>
      <c r="Q80" s="50">
        <v>2395.6244552575695</v>
      </c>
      <c r="R80" s="61">
        <f t="shared" ref="R80:R107" si="63">Q80*1000/I80</f>
        <v>214.48871476923355</v>
      </c>
      <c r="S80" s="60">
        <v>1</v>
      </c>
      <c r="T80" s="52">
        <v>1.6221167453277001E-2</v>
      </c>
      <c r="U80" s="52">
        <v>7.9379525260715074E-3</v>
      </c>
      <c r="V80" s="52">
        <v>5.0735076766634905E-2</v>
      </c>
      <c r="W80" s="52">
        <v>0.51295439910995633</v>
      </c>
      <c r="X80" s="52">
        <v>0.40466969121948726</v>
      </c>
      <c r="Y80" s="52">
        <v>7.481712924573029E-3</v>
      </c>
      <c r="Z80" s="62">
        <f t="shared" ref="Z80:Z107" si="64">N80/K80</f>
        <v>0.57520879324666019</v>
      </c>
      <c r="AA80" s="52">
        <v>0</v>
      </c>
      <c r="AB80" s="52">
        <v>0</v>
      </c>
      <c r="AC80" s="52">
        <v>1</v>
      </c>
      <c r="AD80" s="54">
        <f t="shared" ref="AD80:AD107" si="65">Q80/K80</f>
        <v>0.42479120675333965</v>
      </c>
      <c r="AE80" s="55"/>
    </row>
    <row r="81" spans="1:31" s="29" customFormat="1" ht="20.100000000000001" customHeight="1" x14ac:dyDescent="0.25">
      <c r="A81" s="21"/>
      <c r="B81" s="56">
        <v>229</v>
      </c>
      <c r="C81" s="152">
        <v>7</v>
      </c>
      <c r="D81" s="58" t="s">
        <v>38</v>
      </c>
      <c r="E81" s="48">
        <v>6478</v>
      </c>
      <c r="F81" s="48">
        <v>0</v>
      </c>
      <c r="G81" s="48">
        <v>190</v>
      </c>
      <c r="H81" s="48">
        <v>15287</v>
      </c>
      <c r="I81" s="48">
        <v>15366</v>
      </c>
      <c r="J81" s="60"/>
      <c r="K81" s="50">
        <v>4924.18</v>
      </c>
      <c r="L81" s="61">
        <f t="shared" si="61"/>
        <v>320.45945594168944</v>
      </c>
      <c r="M81" s="60"/>
      <c r="N81" s="50">
        <v>1667.6</v>
      </c>
      <c r="O81" s="61">
        <f t="shared" si="62"/>
        <v>108.52531563191462</v>
      </c>
      <c r="P81" s="60"/>
      <c r="Q81" s="50">
        <v>3256.58</v>
      </c>
      <c r="R81" s="61">
        <f t="shared" si="63"/>
        <v>211.93414030977482</v>
      </c>
      <c r="S81" s="60"/>
      <c r="T81" s="52">
        <v>5.0509714559846493E-2</v>
      </c>
      <c r="U81" s="52">
        <v>0</v>
      </c>
      <c r="V81" s="52">
        <v>2.2217558167426241E-2</v>
      </c>
      <c r="W81" s="52">
        <v>0.651721036219717</v>
      </c>
      <c r="X81" s="52">
        <v>0.25708203406092589</v>
      </c>
      <c r="Y81" s="52">
        <v>1.8469656992084433E-2</v>
      </c>
      <c r="Z81" s="62">
        <f t="shared" si="64"/>
        <v>0.33865537003115237</v>
      </c>
      <c r="AA81" s="52">
        <v>0</v>
      </c>
      <c r="AB81" s="52">
        <v>0</v>
      </c>
      <c r="AC81" s="52">
        <v>1</v>
      </c>
      <c r="AD81" s="54">
        <f t="shared" si="65"/>
        <v>0.66134462996884757</v>
      </c>
      <c r="AE81" s="55"/>
    </row>
    <row r="82" spans="1:31" s="29" customFormat="1" ht="20.100000000000001" customHeight="1" x14ac:dyDescent="0.25">
      <c r="A82" s="21"/>
      <c r="B82" s="56">
        <v>236</v>
      </c>
      <c r="C82" s="152">
        <v>7</v>
      </c>
      <c r="D82" s="58" t="s">
        <v>73</v>
      </c>
      <c r="E82" s="48">
        <v>6948</v>
      </c>
      <c r="F82" s="48">
        <v>337</v>
      </c>
      <c r="G82" s="48">
        <v>93</v>
      </c>
      <c r="H82" s="48">
        <v>17964</v>
      </c>
      <c r="I82" s="48">
        <v>18003</v>
      </c>
      <c r="J82" s="60"/>
      <c r="K82" s="50">
        <v>7817.94</v>
      </c>
      <c r="L82" s="61">
        <f t="shared" si="61"/>
        <v>434.25762372937845</v>
      </c>
      <c r="M82" s="60"/>
      <c r="N82" s="50">
        <v>3075.24</v>
      </c>
      <c r="O82" s="61">
        <f t="shared" si="62"/>
        <v>170.81819696717213</v>
      </c>
      <c r="P82" s="60"/>
      <c r="Q82" s="50">
        <v>4742.7</v>
      </c>
      <c r="R82" s="61">
        <f t="shared" si="63"/>
        <v>263.43942676220632</v>
      </c>
      <c r="S82" s="60"/>
      <c r="T82" s="52">
        <v>3.2186105799872536E-2</v>
      </c>
      <c r="U82" s="52">
        <v>0</v>
      </c>
      <c r="V82" s="52">
        <v>6.3308879957336667E-2</v>
      </c>
      <c r="W82" s="52">
        <v>0.47788790468386205</v>
      </c>
      <c r="X82" s="52">
        <v>0.41723897972190788</v>
      </c>
      <c r="Y82" s="52">
        <v>9.3781298370208509E-3</v>
      </c>
      <c r="Z82" s="62">
        <f t="shared" si="64"/>
        <v>0.39335681778064296</v>
      </c>
      <c r="AA82" s="52">
        <v>0</v>
      </c>
      <c r="AB82" s="52">
        <v>0</v>
      </c>
      <c r="AC82" s="52">
        <v>1</v>
      </c>
      <c r="AD82" s="54">
        <f t="shared" si="65"/>
        <v>0.60664318221935698</v>
      </c>
      <c r="AE82" s="55"/>
    </row>
    <row r="83" spans="1:31" s="29" customFormat="1" ht="20.100000000000001" customHeight="1" x14ac:dyDescent="0.25">
      <c r="A83" s="21"/>
      <c r="B83" s="56">
        <v>239</v>
      </c>
      <c r="C83" s="152">
        <v>7</v>
      </c>
      <c r="D83" s="58" t="s">
        <v>79</v>
      </c>
      <c r="E83" s="48">
        <v>18361</v>
      </c>
      <c r="F83" s="48">
        <v>1832</v>
      </c>
      <c r="G83" s="48">
        <v>744</v>
      </c>
      <c r="H83" s="48">
        <v>35871</v>
      </c>
      <c r="I83" s="48">
        <v>36181</v>
      </c>
      <c r="J83" s="60"/>
      <c r="K83" s="50">
        <v>20653.464105127117</v>
      </c>
      <c r="L83" s="61">
        <f t="shared" si="61"/>
        <v>570.83729319607301</v>
      </c>
      <c r="M83" s="60"/>
      <c r="N83" s="50">
        <v>9235.9854893580487</v>
      </c>
      <c r="O83" s="61">
        <f t="shared" si="62"/>
        <v>255.27170308609627</v>
      </c>
      <c r="P83" s="60">
        <v>5</v>
      </c>
      <c r="Q83" s="50">
        <v>11417.478615769067</v>
      </c>
      <c r="R83" s="61">
        <f t="shared" si="63"/>
        <v>315.56559010997671</v>
      </c>
      <c r="S83" s="60"/>
      <c r="T83" s="52">
        <v>2.1399990312645865E-2</v>
      </c>
      <c r="U83" s="52">
        <v>0</v>
      </c>
      <c r="V83" s="52">
        <v>9.4738130652998378E-3</v>
      </c>
      <c r="W83" s="52">
        <v>0.54330964527628101</v>
      </c>
      <c r="X83" s="52">
        <v>0.42581655134577334</v>
      </c>
      <c r="Y83" s="52">
        <v>0</v>
      </c>
      <c r="Z83" s="62">
        <f t="shared" si="64"/>
        <v>0.44718820253815256</v>
      </c>
      <c r="AA83" s="52">
        <v>0</v>
      </c>
      <c r="AB83" s="52">
        <v>0</v>
      </c>
      <c r="AC83" s="52">
        <v>1</v>
      </c>
      <c r="AD83" s="54">
        <f t="shared" si="65"/>
        <v>0.55281179746184739</v>
      </c>
      <c r="AE83" s="55"/>
    </row>
    <row r="84" spans="1:31" s="29" customFormat="1" ht="20.100000000000001" customHeight="1" x14ac:dyDescent="0.25">
      <c r="A84" s="21"/>
      <c r="B84" s="56">
        <v>249</v>
      </c>
      <c r="C84" s="152">
        <v>7</v>
      </c>
      <c r="D84" s="58" t="s">
        <v>57</v>
      </c>
      <c r="E84" s="48">
        <v>9636</v>
      </c>
      <c r="F84" s="48">
        <v>1303</v>
      </c>
      <c r="G84" s="48">
        <v>150</v>
      </c>
      <c r="H84" s="48">
        <v>22277</v>
      </c>
      <c r="I84" s="48">
        <v>22340</v>
      </c>
      <c r="J84" s="60"/>
      <c r="K84" s="50">
        <v>9303.1200000000008</v>
      </c>
      <c r="L84" s="61">
        <f t="shared" si="61"/>
        <v>416.43330349149505</v>
      </c>
      <c r="M84" s="60"/>
      <c r="N84" s="50">
        <v>1689.67</v>
      </c>
      <c r="O84" s="61">
        <f t="shared" si="62"/>
        <v>75.634288272157562</v>
      </c>
      <c r="P84" s="60"/>
      <c r="Q84" s="50">
        <v>7613.45</v>
      </c>
      <c r="R84" s="61">
        <f t="shared" si="63"/>
        <v>340.79901521933749</v>
      </c>
      <c r="S84" s="60"/>
      <c r="T84" s="52">
        <v>7.2647321666360884E-2</v>
      </c>
      <c r="U84" s="52">
        <v>0</v>
      </c>
      <c r="V84" s="52">
        <v>7.3978942633768724E-2</v>
      </c>
      <c r="W84" s="52">
        <v>0.81943811513490794</v>
      </c>
      <c r="X84" s="52">
        <v>0</v>
      </c>
      <c r="Y84" s="52">
        <v>3.3935620564962389E-2</v>
      </c>
      <c r="Z84" s="62">
        <f t="shared" si="64"/>
        <v>0.18162401430917799</v>
      </c>
      <c r="AA84" s="52">
        <v>0</v>
      </c>
      <c r="AB84" s="52">
        <v>1.760043081651551E-4</v>
      </c>
      <c r="AC84" s="52">
        <v>0.99982399569183478</v>
      </c>
      <c r="AD84" s="54">
        <f t="shared" si="65"/>
        <v>0.81837598569082193</v>
      </c>
      <c r="AE84" s="55"/>
    </row>
    <row r="85" spans="1:31" s="29" customFormat="1" ht="20.100000000000001" customHeight="1" x14ac:dyDescent="0.25">
      <c r="A85" s="21"/>
      <c r="B85" s="56">
        <v>275</v>
      </c>
      <c r="C85" s="152">
        <v>7</v>
      </c>
      <c r="D85" s="58" t="s">
        <v>136</v>
      </c>
      <c r="E85" s="48">
        <v>5868</v>
      </c>
      <c r="F85" s="48">
        <v>470</v>
      </c>
      <c r="G85" s="48">
        <v>176</v>
      </c>
      <c r="H85" s="48">
        <v>14086</v>
      </c>
      <c r="I85" s="48">
        <v>14159</v>
      </c>
      <c r="J85" s="60"/>
      <c r="K85" s="50">
        <v>4323.3500000000004</v>
      </c>
      <c r="L85" s="61">
        <f t="shared" si="61"/>
        <v>305.34289144713608</v>
      </c>
      <c r="M85" s="60"/>
      <c r="N85" s="50">
        <v>1038.52</v>
      </c>
      <c r="O85" s="61">
        <f t="shared" si="62"/>
        <v>73.346987781623</v>
      </c>
      <c r="P85" s="60"/>
      <c r="Q85" s="50">
        <v>3284.83</v>
      </c>
      <c r="R85" s="61">
        <f t="shared" si="63"/>
        <v>231.99590366551311</v>
      </c>
      <c r="S85" s="60">
        <v>3</v>
      </c>
      <c r="T85" s="52">
        <v>7.4731348457420174E-2</v>
      </c>
      <c r="U85" s="52">
        <v>0</v>
      </c>
      <c r="V85" s="52">
        <v>0.1230597388591457</v>
      </c>
      <c r="W85" s="52">
        <v>0.80220891268343419</v>
      </c>
      <c r="X85" s="52">
        <v>0</v>
      </c>
      <c r="Y85" s="52">
        <v>0</v>
      </c>
      <c r="Z85" s="62">
        <f t="shared" si="64"/>
        <v>0.24021187273757616</v>
      </c>
      <c r="AA85" s="52">
        <v>0</v>
      </c>
      <c r="AB85" s="52">
        <v>0</v>
      </c>
      <c r="AC85" s="52">
        <v>1</v>
      </c>
      <c r="AD85" s="54">
        <f t="shared" si="65"/>
        <v>0.75978812726242373</v>
      </c>
      <c r="AE85" s="55"/>
    </row>
    <row r="86" spans="1:31" s="29" customFormat="1" ht="20.100000000000001" customHeight="1" x14ac:dyDescent="0.25">
      <c r="A86" s="21"/>
      <c r="B86" s="56">
        <v>287</v>
      </c>
      <c r="C86" s="152">
        <v>7</v>
      </c>
      <c r="D86" s="58" t="s">
        <v>66</v>
      </c>
      <c r="E86" s="48">
        <v>1340</v>
      </c>
      <c r="F86" s="48">
        <v>64</v>
      </c>
      <c r="G86" s="48">
        <v>112</v>
      </c>
      <c r="H86" s="48">
        <v>3067</v>
      </c>
      <c r="I86" s="48">
        <v>3114</v>
      </c>
      <c r="J86" s="60"/>
      <c r="K86" s="50">
        <v>1291.3</v>
      </c>
      <c r="L86" s="61">
        <f t="shared" si="61"/>
        <v>414.67565831727683</v>
      </c>
      <c r="M86" s="60"/>
      <c r="N86" s="50">
        <v>324.33999999999997</v>
      </c>
      <c r="O86" s="61">
        <f t="shared" si="62"/>
        <v>104.15542710340398</v>
      </c>
      <c r="P86" s="60"/>
      <c r="Q86" s="50">
        <v>966.96</v>
      </c>
      <c r="R86" s="61">
        <f t="shared" si="63"/>
        <v>310.52023121387282</v>
      </c>
      <c r="S86" s="60"/>
      <c r="T86" s="52">
        <v>5.210581488561386E-2</v>
      </c>
      <c r="U86" s="52">
        <v>0</v>
      </c>
      <c r="V86" s="52">
        <v>2.9506073873096138E-2</v>
      </c>
      <c r="W86" s="52">
        <v>0.71227723993340331</v>
      </c>
      <c r="X86" s="52">
        <v>0.20611087130788677</v>
      </c>
      <c r="Y86" s="52">
        <v>0</v>
      </c>
      <c r="Z86" s="62">
        <f t="shared" si="64"/>
        <v>0.25117323627352278</v>
      </c>
      <c r="AA86" s="52">
        <v>0</v>
      </c>
      <c r="AB86" s="52">
        <v>0</v>
      </c>
      <c r="AC86" s="52">
        <v>1</v>
      </c>
      <c r="AD86" s="54">
        <f t="shared" si="65"/>
        <v>0.74882676372647727</v>
      </c>
      <c r="AE86" s="55"/>
    </row>
    <row r="87" spans="1:31" s="29" customFormat="1" ht="20.100000000000001" customHeight="1" x14ac:dyDescent="0.25">
      <c r="A87" s="21"/>
      <c r="B87" s="56">
        <v>296</v>
      </c>
      <c r="C87" s="152">
        <v>7</v>
      </c>
      <c r="D87" s="58" t="s">
        <v>93</v>
      </c>
      <c r="E87" s="48">
        <v>10441</v>
      </c>
      <c r="F87" s="48">
        <v>238</v>
      </c>
      <c r="G87" s="48">
        <v>3106</v>
      </c>
      <c r="H87" s="48">
        <v>20188</v>
      </c>
      <c r="I87" s="48">
        <v>21482</v>
      </c>
      <c r="J87" s="60"/>
      <c r="K87" s="50">
        <v>5896.03</v>
      </c>
      <c r="L87" s="61">
        <f t="shared" si="61"/>
        <v>274.46373708220835</v>
      </c>
      <c r="M87" s="60"/>
      <c r="N87" s="50">
        <v>1893.8</v>
      </c>
      <c r="O87" s="61">
        <f t="shared" si="62"/>
        <v>88.157527232101287</v>
      </c>
      <c r="P87" s="60"/>
      <c r="Q87" s="50">
        <v>4002.23</v>
      </c>
      <c r="R87" s="61">
        <f t="shared" si="63"/>
        <v>186.30620985010705</v>
      </c>
      <c r="S87" s="60"/>
      <c r="T87" s="52">
        <v>5.8739043193579046E-2</v>
      </c>
      <c r="U87" s="52">
        <v>0</v>
      </c>
      <c r="V87" s="52">
        <v>2.1475340585067063E-2</v>
      </c>
      <c r="W87" s="52">
        <v>0.76049213222093148</v>
      </c>
      <c r="X87" s="52">
        <v>0.13771253564262331</v>
      </c>
      <c r="Y87" s="52">
        <v>2.1580948357799133E-2</v>
      </c>
      <c r="Z87" s="62">
        <f t="shared" si="64"/>
        <v>0.32119917978707707</v>
      </c>
      <c r="AA87" s="52">
        <v>0.20938326882762859</v>
      </c>
      <c r="AB87" s="52">
        <v>2.0738438320636244E-4</v>
      </c>
      <c r="AC87" s="52">
        <v>0.79040934678916508</v>
      </c>
      <c r="AD87" s="54">
        <f t="shared" si="65"/>
        <v>0.67880082021292298</v>
      </c>
      <c r="AE87" s="55"/>
    </row>
    <row r="88" spans="1:31" s="29" customFormat="1" ht="20.100000000000001" customHeight="1" x14ac:dyDescent="0.25">
      <c r="A88" s="21"/>
      <c r="B88" s="56">
        <v>301</v>
      </c>
      <c r="C88" s="152">
        <v>7</v>
      </c>
      <c r="D88" s="58" t="s">
        <v>94</v>
      </c>
      <c r="E88" s="48">
        <v>5586</v>
      </c>
      <c r="F88" s="48">
        <v>192</v>
      </c>
      <c r="G88" s="48">
        <v>19</v>
      </c>
      <c r="H88" s="48">
        <v>13570</v>
      </c>
      <c r="I88" s="48">
        <v>13578</v>
      </c>
      <c r="J88" s="60"/>
      <c r="K88" s="50">
        <v>4703.6099999999997</v>
      </c>
      <c r="L88" s="61">
        <f t="shared" si="61"/>
        <v>346.4140521431728</v>
      </c>
      <c r="M88" s="60"/>
      <c r="N88" s="50">
        <v>1124.3399999999999</v>
      </c>
      <c r="O88" s="61">
        <f t="shared" si="62"/>
        <v>82.80600972160849</v>
      </c>
      <c r="P88" s="60"/>
      <c r="Q88" s="50">
        <v>3579.27</v>
      </c>
      <c r="R88" s="61">
        <f t="shared" si="63"/>
        <v>263.60804242156428</v>
      </c>
      <c r="S88" s="60"/>
      <c r="T88" s="52">
        <v>6.6501236280840315E-2</v>
      </c>
      <c r="U88" s="52">
        <v>0</v>
      </c>
      <c r="V88" s="52">
        <v>4.0948467545404418E-2</v>
      </c>
      <c r="W88" s="52">
        <v>0.68967572086735329</v>
      </c>
      <c r="X88" s="52">
        <v>0.20287457530640199</v>
      </c>
      <c r="Y88" s="52">
        <v>0</v>
      </c>
      <c r="Z88" s="62">
        <f t="shared" si="64"/>
        <v>0.23903767531746892</v>
      </c>
      <c r="AA88" s="52">
        <v>0</v>
      </c>
      <c r="AB88" s="52">
        <v>6.5795539313882444E-3</v>
      </c>
      <c r="AC88" s="52">
        <v>0.99342044606861168</v>
      </c>
      <c r="AD88" s="54">
        <f t="shared" si="65"/>
        <v>0.76096232468253111</v>
      </c>
      <c r="AE88" s="55"/>
    </row>
    <row r="89" spans="1:31" s="29" customFormat="1" ht="20.100000000000001" customHeight="1" x14ac:dyDescent="0.25">
      <c r="A89" s="21"/>
      <c r="B89" s="56">
        <v>321</v>
      </c>
      <c r="C89" s="152">
        <v>7</v>
      </c>
      <c r="D89" s="58" t="s">
        <v>71</v>
      </c>
      <c r="E89" s="48">
        <v>4414</v>
      </c>
      <c r="F89" s="48">
        <v>560</v>
      </c>
      <c r="G89" s="48">
        <v>0</v>
      </c>
      <c r="H89" s="48">
        <v>12441</v>
      </c>
      <c r="I89" s="48">
        <v>12441</v>
      </c>
      <c r="J89" s="60"/>
      <c r="K89" s="50">
        <v>3121.96</v>
      </c>
      <c r="L89" s="61">
        <f t="shared" si="61"/>
        <v>250.9412426653806</v>
      </c>
      <c r="M89" s="60"/>
      <c r="N89" s="50">
        <v>906.22</v>
      </c>
      <c r="O89" s="61">
        <f t="shared" si="62"/>
        <v>72.841411462101121</v>
      </c>
      <c r="P89" s="60"/>
      <c r="Q89" s="50">
        <v>2215.7400000000002</v>
      </c>
      <c r="R89" s="61">
        <f t="shared" si="63"/>
        <v>178.09983120327951</v>
      </c>
      <c r="S89" s="60"/>
      <c r="T89" s="52">
        <v>7.5643883383725796E-2</v>
      </c>
      <c r="U89" s="52">
        <v>0</v>
      </c>
      <c r="V89" s="52">
        <v>0</v>
      </c>
      <c r="W89" s="52">
        <v>0.90855421420847038</v>
      </c>
      <c r="X89" s="52">
        <v>2.3393877866301782E-3</v>
      </c>
      <c r="Y89" s="52">
        <v>1.3462514621173665E-2</v>
      </c>
      <c r="Z89" s="62">
        <f t="shared" si="64"/>
        <v>0.2902727773578137</v>
      </c>
      <c r="AA89" s="52">
        <v>0</v>
      </c>
      <c r="AB89" s="52">
        <v>8.2139601216749255E-4</v>
      </c>
      <c r="AC89" s="52">
        <v>0.99917860398783243</v>
      </c>
      <c r="AD89" s="54">
        <f t="shared" si="65"/>
        <v>0.70972722264218635</v>
      </c>
      <c r="AE89" s="55"/>
    </row>
    <row r="90" spans="1:31" s="29" customFormat="1" ht="20.100000000000001" customHeight="1" x14ac:dyDescent="0.25">
      <c r="A90" s="21"/>
      <c r="B90" s="56">
        <v>361</v>
      </c>
      <c r="C90" s="152">
        <v>7</v>
      </c>
      <c r="D90" s="58" t="s">
        <v>41</v>
      </c>
      <c r="E90" s="48">
        <v>9525</v>
      </c>
      <c r="F90" s="48">
        <v>1159</v>
      </c>
      <c r="G90" s="48">
        <v>6</v>
      </c>
      <c r="H90" s="48">
        <v>26505</v>
      </c>
      <c r="I90" s="48">
        <v>26508</v>
      </c>
      <c r="J90" s="60"/>
      <c r="K90" s="50">
        <v>11340.34</v>
      </c>
      <c r="L90" s="61">
        <f t="shared" si="61"/>
        <v>427.80820884261357</v>
      </c>
      <c r="M90" s="60"/>
      <c r="N90" s="50">
        <v>4606.5</v>
      </c>
      <c r="O90" s="61">
        <f t="shared" si="62"/>
        <v>173.77772747849707</v>
      </c>
      <c r="P90" s="60"/>
      <c r="Q90" s="50">
        <v>6733.84</v>
      </c>
      <c r="R90" s="61">
        <f t="shared" si="63"/>
        <v>254.0304813641165</v>
      </c>
      <c r="S90" s="60"/>
      <c r="T90" s="52">
        <v>3.1703028329534352E-2</v>
      </c>
      <c r="U90" s="52">
        <v>8.1341582546401829E-3</v>
      </c>
      <c r="V90" s="52">
        <v>9.8608488006078368E-2</v>
      </c>
      <c r="W90" s="52">
        <v>0.55290133507000983</v>
      </c>
      <c r="X90" s="52">
        <v>0.29173124932161076</v>
      </c>
      <c r="Y90" s="52">
        <v>1.692174101812656E-2</v>
      </c>
      <c r="Z90" s="62">
        <f t="shared" si="64"/>
        <v>0.40620475223846902</v>
      </c>
      <c r="AA90" s="52">
        <v>0</v>
      </c>
      <c r="AB90" s="52">
        <v>0</v>
      </c>
      <c r="AC90" s="52">
        <v>1</v>
      </c>
      <c r="AD90" s="54">
        <f t="shared" si="65"/>
        <v>0.59379524776153092</v>
      </c>
      <c r="AE90" s="55"/>
    </row>
    <row r="91" spans="1:31" s="29" customFormat="1" ht="20.100000000000001" customHeight="1" x14ac:dyDescent="0.25">
      <c r="A91" s="21"/>
      <c r="B91" s="56">
        <v>389</v>
      </c>
      <c r="C91" s="152">
        <v>7</v>
      </c>
      <c r="D91" s="58" t="s">
        <v>49</v>
      </c>
      <c r="E91" s="48">
        <v>7445</v>
      </c>
      <c r="F91" s="48">
        <v>0</v>
      </c>
      <c r="G91" s="48">
        <v>0</v>
      </c>
      <c r="H91" s="48">
        <v>15892</v>
      </c>
      <c r="I91" s="48">
        <v>15892</v>
      </c>
      <c r="J91" s="60"/>
      <c r="K91" s="50">
        <v>4888.33</v>
      </c>
      <c r="L91" s="61">
        <f t="shared" si="61"/>
        <v>307.5969041026932</v>
      </c>
      <c r="M91" s="60"/>
      <c r="N91" s="50">
        <v>1588.06</v>
      </c>
      <c r="O91" s="61">
        <f t="shared" si="62"/>
        <v>99.928265794110246</v>
      </c>
      <c r="P91" s="60"/>
      <c r="Q91" s="50">
        <v>3300.27</v>
      </c>
      <c r="R91" s="61">
        <f t="shared" si="63"/>
        <v>207.66863830858293</v>
      </c>
      <c r="S91" s="60"/>
      <c r="T91" s="52">
        <v>5.5136455801418086E-2</v>
      </c>
      <c r="U91" s="52">
        <v>0</v>
      </c>
      <c r="V91" s="52">
        <v>5.9947357152752422E-2</v>
      </c>
      <c r="W91" s="52">
        <v>0.70723398360263479</v>
      </c>
      <c r="X91" s="52">
        <v>0.17768220344319485</v>
      </c>
      <c r="Y91" s="52">
        <v>0</v>
      </c>
      <c r="Z91" s="62">
        <f t="shared" si="64"/>
        <v>0.32486759281799715</v>
      </c>
      <c r="AA91" s="52">
        <v>0</v>
      </c>
      <c r="AB91" s="52">
        <v>1.2950455568786797E-2</v>
      </c>
      <c r="AC91" s="52">
        <v>0.98704954443121329</v>
      </c>
      <c r="AD91" s="54">
        <f t="shared" si="65"/>
        <v>0.67513240718200285</v>
      </c>
      <c r="AE91" s="55"/>
    </row>
    <row r="92" spans="1:31" s="29" customFormat="1" ht="20.100000000000001" customHeight="1" x14ac:dyDescent="0.25">
      <c r="A92" s="21"/>
      <c r="B92" s="56">
        <v>503</v>
      </c>
      <c r="C92" s="152">
        <v>7</v>
      </c>
      <c r="D92" s="58" t="s">
        <v>138</v>
      </c>
      <c r="E92" s="48">
        <v>3178</v>
      </c>
      <c r="F92" s="48">
        <v>0</v>
      </c>
      <c r="G92" s="48">
        <v>161</v>
      </c>
      <c r="H92" s="48">
        <v>9308</v>
      </c>
      <c r="I92" s="48">
        <v>9375</v>
      </c>
      <c r="J92" s="60"/>
      <c r="K92" s="50">
        <v>2666.58</v>
      </c>
      <c r="L92" s="61">
        <f t="shared" si="61"/>
        <v>284.43520000000001</v>
      </c>
      <c r="M92" s="60"/>
      <c r="N92" s="50">
        <v>483.51</v>
      </c>
      <c r="O92" s="61">
        <f t="shared" si="62"/>
        <v>51.574399999999997</v>
      </c>
      <c r="P92" s="60"/>
      <c r="Q92" s="50">
        <v>2183.0700000000002</v>
      </c>
      <c r="R92" s="61">
        <f t="shared" si="63"/>
        <v>232.86080000000001</v>
      </c>
      <c r="S92" s="60">
        <v>3</v>
      </c>
      <c r="T92" s="52">
        <v>0.10607846787036462</v>
      </c>
      <c r="U92" s="52">
        <v>0</v>
      </c>
      <c r="V92" s="52">
        <v>1.4270645901842776E-2</v>
      </c>
      <c r="W92" s="52">
        <v>0.87965088622779264</v>
      </c>
      <c r="X92" s="52">
        <v>0</v>
      </c>
      <c r="Y92" s="52">
        <v>0</v>
      </c>
      <c r="Z92" s="62">
        <f t="shared" si="64"/>
        <v>0.18132214296964652</v>
      </c>
      <c r="AA92" s="52">
        <v>0</v>
      </c>
      <c r="AB92" s="52">
        <v>0</v>
      </c>
      <c r="AC92" s="52">
        <v>1</v>
      </c>
      <c r="AD92" s="54">
        <f t="shared" si="65"/>
        <v>0.81867785703035356</v>
      </c>
      <c r="AE92" s="55"/>
    </row>
    <row r="93" spans="1:31" s="29" customFormat="1" ht="20.100000000000001" customHeight="1" x14ac:dyDescent="0.25">
      <c r="A93" s="21"/>
      <c r="B93" s="56">
        <v>510</v>
      </c>
      <c r="C93" s="152">
        <v>7</v>
      </c>
      <c r="D93" s="58" t="s">
        <v>139</v>
      </c>
      <c r="E93" s="48">
        <v>5973</v>
      </c>
      <c r="F93" s="48">
        <v>18</v>
      </c>
      <c r="G93" s="48">
        <v>0</v>
      </c>
      <c r="H93" s="48">
        <v>11044</v>
      </c>
      <c r="I93" s="48">
        <v>11044</v>
      </c>
      <c r="J93" s="60"/>
      <c r="K93" s="50">
        <v>2601.7399999999998</v>
      </c>
      <c r="L93" s="61">
        <f t="shared" si="61"/>
        <v>235.57950018109381</v>
      </c>
      <c r="M93" s="60"/>
      <c r="N93" s="50">
        <v>139.26</v>
      </c>
      <c r="O93" s="61">
        <f t="shared" si="62"/>
        <v>12.609561752988048</v>
      </c>
      <c r="P93" s="60"/>
      <c r="Q93" s="50">
        <v>2462.48</v>
      </c>
      <c r="R93" s="61">
        <f t="shared" si="63"/>
        <v>222.96993842810576</v>
      </c>
      <c r="S93" s="60">
        <v>3</v>
      </c>
      <c r="T93" s="52">
        <v>0.43695246301881374</v>
      </c>
      <c r="U93" s="52">
        <v>0</v>
      </c>
      <c r="V93" s="52">
        <v>0</v>
      </c>
      <c r="W93" s="52">
        <v>0.56304753698118626</v>
      </c>
      <c r="X93" s="52">
        <v>0</v>
      </c>
      <c r="Y93" s="52">
        <v>0</v>
      </c>
      <c r="Z93" s="62">
        <f t="shared" si="64"/>
        <v>5.3525717404506214E-2</v>
      </c>
      <c r="AA93" s="52">
        <v>0</v>
      </c>
      <c r="AB93" s="52">
        <v>0</v>
      </c>
      <c r="AC93" s="52">
        <v>1</v>
      </c>
      <c r="AD93" s="54">
        <f t="shared" si="65"/>
        <v>0.94647428259549382</v>
      </c>
      <c r="AE93" s="55"/>
    </row>
    <row r="94" spans="1:31" s="29" customFormat="1" ht="20.100000000000001" customHeight="1" x14ac:dyDescent="0.25">
      <c r="A94" s="21"/>
      <c r="B94" s="56">
        <v>531</v>
      </c>
      <c r="C94" s="152">
        <v>7</v>
      </c>
      <c r="D94" s="58" t="s">
        <v>35</v>
      </c>
      <c r="E94" s="48">
        <v>15199</v>
      </c>
      <c r="F94" s="48">
        <v>550</v>
      </c>
      <c r="G94" s="48">
        <v>0</v>
      </c>
      <c r="H94" s="48">
        <v>31762</v>
      </c>
      <c r="I94" s="48">
        <v>31762</v>
      </c>
      <c r="J94" s="60"/>
      <c r="K94" s="50">
        <v>16106.903595706966</v>
      </c>
      <c r="L94" s="61">
        <f t="shared" si="61"/>
        <v>507.11238573474486</v>
      </c>
      <c r="M94" s="60"/>
      <c r="N94" s="50">
        <v>4937.6768765655734</v>
      </c>
      <c r="O94" s="61">
        <f t="shared" si="62"/>
        <v>155.45862592297632</v>
      </c>
      <c r="P94" s="60">
        <v>6</v>
      </c>
      <c r="Q94" s="50">
        <v>11169.226719141394</v>
      </c>
      <c r="R94" s="61">
        <f t="shared" si="63"/>
        <v>351.65375981176857</v>
      </c>
      <c r="S94" s="60"/>
      <c r="T94" s="52">
        <v>3.5443793584510351E-2</v>
      </c>
      <c r="U94" s="52">
        <v>0</v>
      </c>
      <c r="V94" s="52">
        <v>4.6333530062649446E-2</v>
      </c>
      <c r="W94" s="52">
        <v>0.6593884042955428</v>
      </c>
      <c r="X94" s="52">
        <v>0.2533802902206545</v>
      </c>
      <c r="Y94" s="52">
        <v>5.4539818366428428E-3</v>
      </c>
      <c r="Z94" s="62">
        <f t="shared" si="64"/>
        <v>0.30655655490988543</v>
      </c>
      <c r="AA94" s="52">
        <v>0</v>
      </c>
      <c r="AB94" s="52">
        <v>6.6432530976239272E-4</v>
      </c>
      <c r="AC94" s="52">
        <v>0.99933567469023765</v>
      </c>
      <c r="AD94" s="54">
        <f t="shared" si="65"/>
        <v>0.69344344509011469</v>
      </c>
      <c r="AE94" s="55"/>
    </row>
    <row r="95" spans="1:31" s="29" customFormat="1" ht="20.100000000000001" customHeight="1" x14ac:dyDescent="0.25">
      <c r="A95" s="21"/>
      <c r="B95" s="56">
        <v>550</v>
      </c>
      <c r="C95" s="152">
        <v>7</v>
      </c>
      <c r="D95" s="58" t="s">
        <v>56</v>
      </c>
      <c r="E95" s="48">
        <v>3684</v>
      </c>
      <c r="F95" s="48">
        <v>0</v>
      </c>
      <c r="G95" s="48">
        <v>1864</v>
      </c>
      <c r="H95" s="48">
        <v>4078</v>
      </c>
      <c r="I95" s="48">
        <v>4855</v>
      </c>
      <c r="J95" s="60"/>
      <c r="K95" s="50">
        <v>2228.9274199578726</v>
      </c>
      <c r="L95" s="61">
        <f t="shared" si="61"/>
        <v>459.09936559379452</v>
      </c>
      <c r="M95" s="60"/>
      <c r="N95" s="50">
        <v>548.16193596629807</v>
      </c>
      <c r="O95" s="61">
        <f t="shared" si="62"/>
        <v>112.90668094053514</v>
      </c>
      <c r="P95" s="60">
        <v>6</v>
      </c>
      <c r="Q95" s="50">
        <v>1680.7654839915745</v>
      </c>
      <c r="R95" s="61">
        <f t="shared" si="63"/>
        <v>346.19268465325945</v>
      </c>
      <c r="S95" s="60"/>
      <c r="T95" s="52">
        <v>4.0991536488920843E-2</v>
      </c>
      <c r="U95" s="52">
        <v>0</v>
      </c>
      <c r="V95" s="52">
        <v>6.2025466872421397E-3</v>
      </c>
      <c r="W95" s="52">
        <v>0.89707421056052905</v>
      </c>
      <c r="X95" s="52">
        <v>0</v>
      </c>
      <c r="Y95" s="52">
        <v>5.5731706263308048E-2</v>
      </c>
      <c r="Z95" s="62">
        <f t="shared" si="64"/>
        <v>0.24593081455144847</v>
      </c>
      <c r="AA95" s="52">
        <v>0</v>
      </c>
      <c r="AB95" s="52">
        <v>1.5052665134410164E-3</v>
      </c>
      <c r="AC95" s="52">
        <v>0.99849473348655904</v>
      </c>
      <c r="AD95" s="54">
        <f t="shared" si="65"/>
        <v>0.7540691854485515</v>
      </c>
      <c r="AE95" s="55"/>
    </row>
    <row r="96" spans="1:31" s="29" customFormat="1" ht="20.100000000000001" customHeight="1" x14ac:dyDescent="0.25">
      <c r="A96" s="21"/>
      <c r="B96" s="56">
        <v>555</v>
      </c>
      <c r="C96" s="152">
        <v>7</v>
      </c>
      <c r="D96" s="58" t="s">
        <v>51</v>
      </c>
      <c r="E96" s="48">
        <v>5299</v>
      </c>
      <c r="F96" s="48">
        <v>71</v>
      </c>
      <c r="G96" s="48">
        <v>1395</v>
      </c>
      <c r="H96" s="48">
        <v>10424</v>
      </c>
      <c r="I96" s="48">
        <v>11005</v>
      </c>
      <c r="J96" s="60"/>
      <c r="K96" s="50">
        <v>5006.6719529096627</v>
      </c>
      <c r="L96" s="61">
        <f t="shared" si="61"/>
        <v>454.94520244522147</v>
      </c>
      <c r="M96" s="60"/>
      <c r="N96" s="50">
        <v>1666.7795623277302</v>
      </c>
      <c r="O96" s="61">
        <f t="shared" si="62"/>
        <v>151.45657086122037</v>
      </c>
      <c r="P96" s="60">
        <v>6</v>
      </c>
      <c r="Q96" s="50">
        <v>3339.8923905819329</v>
      </c>
      <c r="R96" s="61">
        <f t="shared" si="63"/>
        <v>303.48863158400115</v>
      </c>
      <c r="S96" s="60"/>
      <c r="T96" s="52">
        <v>3.4461665656484612E-2</v>
      </c>
      <c r="U96" s="52">
        <v>0</v>
      </c>
      <c r="V96" s="52">
        <v>0.17484615637655487</v>
      </c>
      <c r="W96" s="52">
        <v>0.77758306594408122</v>
      </c>
      <c r="X96" s="52">
        <v>1.3109112022879333E-2</v>
      </c>
      <c r="Y96" s="52">
        <v>0</v>
      </c>
      <c r="Z96" s="62">
        <f t="shared" si="64"/>
        <v>0.33291167825746393</v>
      </c>
      <c r="AA96" s="52">
        <v>0</v>
      </c>
      <c r="AB96" s="52">
        <v>8.1739160450146505E-4</v>
      </c>
      <c r="AC96" s="52">
        <v>0.99918260839549855</v>
      </c>
      <c r="AD96" s="54">
        <f t="shared" si="65"/>
        <v>0.66708832174253618</v>
      </c>
      <c r="AE96" s="55"/>
    </row>
    <row r="97" spans="1:31" s="29" customFormat="1" ht="20.100000000000001" customHeight="1" x14ac:dyDescent="0.25">
      <c r="A97" s="21"/>
      <c r="B97" s="56">
        <v>600</v>
      </c>
      <c r="C97" s="152">
        <v>7</v>
      </c>
      <c r="D97" s="58" t="s">
        <v>29</v>
      </c>
      <c r="E97" s="48">
        <v>4260</v>
      </c>
      <c r="F97" s="48">
        <v>188</v>
      </c>
      <c r="G97" s="48">
        <v>95</v>
      </c>
      <c r="H97" s="48">
        <v>9949</v>
      </c>
      <c r="I97" s="48">
        <v>9989</v>
      </c>
      <c r="J97" s="60"/>
      <c r="K97" s="50">
        <v>2618.4699999999998</v>
      </c>
      <c r="L97" s="61">
        <f t="shared" si="61"/>
        <v>262.13534888377217</v>
      </c>
      <c r="M97" s="60"/>
      <c r="N97" s="50">
        <v>982.44</v>
      </c>
      <c r="O97" s="61">
        <f t="shared" si="62"/>
        <v>98.352187406146768</v>
      </c>
      <c r="P97" s="60"/>
      <c r="Q97" s="50">
        <v>1636.03</v>
      </c>
      <c r="R97" s="61">
        <f t="shared" si="63"/>
        <v>163.78316147762538</v>
      </c>
      <c r="S97" s="60"/>
      <c r="T97" s="52">
        <v>5.5799845283172507E-2</v>
      </c>
      <c r="U97" s="52">
        <v>0</v>
      </c>
      <c r="V97" s="52">
        <v>2.3411098896624727E-3</v>
      </c>
      <c r="W97" s="52">
        <v>0.9115162249094092</v>
      </c>
      <c r="X97" s="52">
        <v>0</v>
      </c>
      <c r="Y97" s="52">
        <v>3.0342819917755788E-2</v>
      </c>
      <c r="Z97" s="62">
        <f t="shared" si="64"/>
        <v>0.37519620236244833</v>
      </c>
      <c r="AA97" s="52">
        <v>0</v>
      </c>
      <c r="AB97" s="52">
        <v>3.215099967604506E-3</v>
      </c>
      <c r="AC97" s="52">
        <v>0.9967849000323955</v>
      </c>
      <c r="AD97" s="54">
        <f t="shared" si="65"/>
        <v>0.62480379763755178</v>
      </c>
      <c r="AE97" s="55"/>
    </row>
    <row r="98" spans="1:31" s="29" customFormat="1" ht="20.100000000000001" customHeight="1" x14ac:dyDescent="0.25">
      <c r="A98" s="21"/>
      <c r="B98" s="56">
        <v>604</v>
      </c>
      <c r="C98" s="152">
        <v>7</v>
      </c>
      <c r="D98" s="58" t="s">
        <v>104</v>
      </c>
      <c r="E98" s="48">
        <v>5312</v>
      </c>
      <c r="F98" s="48">
        <v>496</v>
      </c>
      <c r="G98" s="48">
        <v>524</v>
      </c>
      <c r="H98" s="48">
        <v>13131</v>
      </c>
      <c r="I98" s="48">
        <v>13349</v>
      </c>
      <c r="J98" s="60"/>
      <c r="K98" s="50">
        <v>4684.59</v>
      </c>
      <c r="L98" s="61">
        <f t="shared" si="61"/>
        <v>350.93190501161138</v>
      </c>
      <c r="M98" s="60"/>
      <c r="N98" s="50">
        <v>2122.1</v>
      </c>
      <c r="O98" s="61">
        <f t="shared" si="62"/>
        <v>158.97070941643568</v>
      </c>
      <c r="P98" s="60"/>
      <c r="Q98" s="50">
        <v>2562.4899999999998</v>
      </c>
      <c r="R98" s="61">
        <f t="shared" si="63"/>
        <v>191.96119559517567</v>
      </c>
      <c r="S98" s="60"/>
      <c r="T98" s="52">
        <v>3.4093586541633289E-2</v>
      </c>
      <c r="U98" s="52">
        <v>0</v>
      </c>
      <c r="V98" s="52">
        <v>0.25440836906837566</v>
      </c>
      <c r="W98" s="52">
        <v>0.41524904575656196</v>
      </c>
      <c r="X98" s="52">
        <v>0.28524574713726975</v>
      </c>
      <c r="Y98" s="52">
        <v>1.1003251496159466E-2</v>
      </c>
      <c r="Z98" s="62">
        <f t="shared" si="64"/>
        <v>0.45299588651301392</v>
      </c>
      <c r="AA98" s="52">
        <v>0</v>
      </c>
      <c r="AB98" s="52">
        <v>0</v>
      </c>
      <c r="AC98" s="52">
        <v>1</v>
      </c>
      <c r="AD98" s="54">
        <f t="shared" si="65"/>
        <v>0.54700411348698597</v>
      </c>
      <c r="AE98" s="55"/>
    </row>
    <row r="99" spans="1:31" s="29" customFormat="1" ht="20.100000000000001" customHeight="1" x14ac:dyDescent="0.25">
      <c r="A99" s="21"/>
      <c r="B99" s="56">
        <v>711</v>
      </c>
      <c r="C99" s="152">
        <v>7</v>
      </c>
      <c r="D99" s="58" t="s">
        <v>31</v>
      </c>
      <c r="E99" s="48">
        <v>1574</v>
      </c>
      <c r="F99" s="48">
        <v>370</v>
      </c>
      <c r="G99" s="48">
        <v>194</v>
      </c>
      <c r="H99" s="48">
        <v>3881</v>
      </c>
      <c r="I99" s="48">
        <v>3962</v>
      </c>
      <c r="J99" s="60"/>
      <c r="K99" s="50">
        <v>1540.66</v>
      </c>
      <c r="L99" s="65">
        <f t="shared" si="61"/>
        <v>388.85916203937404</v>
      </c>
      <c r="M99" s="60"/>
      <c r="N99" s="50">
        <v>616.13</v>
      </c>
      <c r="O99" s="61">
        <f t="shared" si="62"/>
        <v>155.50984351337709</v>
      </c>
      <c r="P99" s="60"/>
      <c r="Q99" s="50">
        <v>924.53</v>
      </c>
      <c r="R99" s="61">
        <f t="shared" si="63"/>
        <v>233.34931852599698</v>
      </c>
      <c r="S99" s="60"/>
      <c r="T99" s="52">
        <v>3.4700469056854887E-2</v>
      </c>
      <c r="U99" s="52">
        <v>0</v>
      </c>
      <c r="V99" s="52">
        <v>0</v>
      </c>
      <c r="W99" s="52">
        <v>0.94171684547092338</v>
      </c>
      <c r="X99" s="52">
        <v>0</v>
      </c>
      <c r="Y99" s="52">
        <v>2.3582685472221771E-2</v>
      </c>
      <c r="Z99" s="62">
        <f t="shared" si="64"/>
        <v>0.39991302428829201</v>
      </c>
      <c r="AA99" s="52">
        <v>0</v>
      </c>
      <c r="AB99" s="52">
        <v>1.6873438395725397E-3</v>
      </c>
      <c r="AC99" s="52">
        <v>0.99831265616042753</v>
      </c>
      <c r="AD99" s="54">
        <f t="shared" si="65"/>
        <v>0.60008697571170788</v>
      </c>
      <c r="AE99" s="55"/>
    </row>
    <row r="100" spans="1:31" s="29" customFormat="1" ht="20.100000000000001" customHeight="1" x14ac:dyDescent="0.25">
      <c r="A100" s="21"/>
      <c r="B100" s="56">
        <v>712</v>
      </c>
      <c r="C100" s="152">
        <v>7</v>
      </c>
      <c r="D100" s="58" t="s">
        <v>33</v>
      </c>
      <c r="E100" s="48">
        <v>3445</v>
      </c>
      <c r="F100" s="48">
        <v>0</v>
      </c>
      <c r="G100" s="48">
        <v>251</v>
      </c>
      <c r="H100" s="48">
        <v>7152</v>
      </c>
      <c r="I100" s="48">
        <v>7257</v>
      </c>
      <c r="J100" s="60"/>
      <c r="K100" s="50">
        <v>3462.5</v>
      </c>
      <c r="L100" s="61">
        <f t="shared" si="61"/>
        <v>477.12553396720409</v>
      </c>
      <c r="M100" s="60"/>
      <c r="N100" s="50">
        <v>849.58</v>
      </c>
      <c r="O100" s="61">
        <f t="shared" si="62"/>
        <v>117.07041477194433</v>
      </c>
      <c r="P100" s="60"/>
      <c r="Q100" s="50">
        <v>2612.92</v>
      </c>
      <c r="R100" s="61">
        <f t="shared" si="63"/>
        <v>360.05511919525975</v>
      </c>
      <c r="S100" s="60"/>
      <c r="T100" s="52">
        <v>4.6387626827373518E-2</v>
      </c>
      <c r="U100" s="52">
        <v>0</v>
      </c>
      <c r="V100" s="52">
        <v>8.0039548953600603E-2</v>
      </c>
      <c r="W100" s="52">
        <v>0.85856540879022569</v>
      </c>
      <c r="X100" s="52">
        <v>0</v>
      </c>
      <c r="Y100" s="52">
        <v>1.5007415428800113E-2</v>
      </c>
      <c r="Z100" s="62">
        <f t="shared" si="64"/>
        <v>0.24536606498194946</v>
      </c>
      <c r="AA100" s="52">
        <v>0</v>
      </c>
      <c r="AB100" s="52">
        <v>9.4912970929075509E-4</v>
      </c>
      <c r="AC100" s="52">
        <v>0.99905087029070927</v>
      </c>
      <c r="AD100" s="54">
        <f t="shared" si="65"/>
        <v>0.75463393501805054</v>
      </c>
      <c r="AE100" s="55"/>
    </row>
    <row r="101" spans="1:31" s="29" customFormat="1" ht="20.100000000000001" customHeight="1" x14ac:dyDescent="0.25">
      <c r="A101" s="21"/>
      <c r="B101" s="56">
        <v>718</v>
      </c>
      <c r="C101" s="152">
        <v>7</v>
      </c>
      <c r="D101" s="58" t="s">
        <v>141</v>
      </c>
      <c r="E101" s="48">
        <v>264</v>
      </c>
      <c r="F101" s="48">
        <v>8</v>
      </c>
      <c r="G101" s="48">
        <v>0</v>
      </c>
      <c r="H101" s="48">
        <v>955</v>
      </c>
      <c r="I101" s="48">
        <v>955</v>
      </c>
      <c r="J101" s="60"/>
      <c r="K101" s="50">
        <v>287.35000000000002</v>
      </c>
      <c r="L101" s="61">
        <f t="shared" si="61"/>
        <v>300.89005235602093</v>
      </c>
      <c r="M101" s="60"/>
      <c r="N101" s="50">
        <v>59.63</v>
      </c>
      <c r="O101" s="61">
        <f t="shared" si="62"/>
        <v>62.439790575916227</v>
      </c>
      <c r="P101" s="60"/>
      <c r="Q101" s="50">
        <v>227.72</v>
      </c>
      <c r="R101" s="61">
        <f t="shared" si="63"/>
        <v>238.45026178010471</v>
      </c>
      <c r="S101" s="60">
        <v>3</v>
      </c>
      <c r="T101" s="52">
        <v>8.8210632232097935E-2</v>
      </c>
      <c r="U101" s="52">
        <v>0</v>
      </c>
      <c r="V101" s="52">
        <v>0</v>
      </c>
      <c r="W101" s="52">
        <v>0.91178936776790198</v>
      </c>
      <c r="X101" s="52">
        <v>0</v>
      </c>
      <c r="Y101" s="52">
        <v>0</v>
      </c>
      <c r="Z101" s="62">
        <f t="shared" si="64"/>
        <v>0.20751696537323822</v>
      </c>
      <c r="AA101" s="52">
        <v>0</v>
      </c>
      <c r="AB101" s="52">
        <v>0</v>
      </c>
      <c r="AC101" s="52">
        <v>1</v>
      </c>
      <c r="AD101" s="54">
        <f t="shared" si="65"/>
        <v>0.79248303462676173</v>
      </c>
      <c r="AE101" s="55"/>
    </row>
    <row r="102" spans="1:31" s="29" customFormat="1" ht="20.100000000000001" customHeight="1" x14ac:dyDescent="0.25">
      <c r="A102" s="21"/>
      <c r="B102" s="56">
        <v>736</v>
      </c>
      <c r="C102" s="152">
        <v>7</v>
      </c>
      <c r="D102" s="58" t="s">
        <v>63</v>
      </c>
      <c r="E102" s="48">
        <v>1473</v>
      </c>
      <c r="F102" s="48">
        <v>23</v>
      </c>
      <c r="G102" s="48">
        <v>0</v>
      </c>
      <c r="H102" s="48">
        <v>2885</v>
      </c>
      <c r="I102" s="48">
        <v>2885</v>
      </c>
      <c r="J102" s="60"/>
      <c r="K102" s="50">
        <v>1016.39</v>
      </c>
      <c r="L102" s="61">
        <f t="shared" si="61"/>
        <v>352.30155979202772</v>
      </c>
      <c r="M102" s="60"/>
      <c r="N102" s="50">
        <v>384.09</v>
      </c>
      <c r="O102" s="61">
        <f t="shared" si="62"/>
        <v>133.13344887348353</v>
      </c>
      <c r="P102" s="60"/>
      <c r="Q102" s="50">
        <v>632.29999999999995</v>
      </c>
      <c r="R102" s="61">
        <f t="shared" si="63"/>
        <v>219.16811091854419</v>
      </c>
      <c r="S102" s="60"/>
      <c r="T102" s="52">
        <v>4.1396547684136531E-2</v>
      </c>
      <c r="U102" s="52">
        <v>0</v>
      </c>
      <c r="V102" s="52">
        <v>2.1166914004530191E-2</v>
      </c>
      <c r="W102" s="52">
        <v>0.72274727277461026</v>
      </c>
      <c r="X102" s="52">
        <v>0.18951287458668545</v>
      </c>
      <c r="Y102" s="52">
        <v>2.5176390950037753E-2</v>
      </c>
      <c r="Z102" s="62">
        <f t="shared" si="64"/>
        <v>0.37789627997127084</v>
      </c>
      <c r="AA102" s="52">
        <v>0</v>
      </c>
      <c r="AB102" s="52">
        <v>0</v>
      </c>
      <c r="AC102" s="52">
        <v>1</v>
      </c>
      <c r="AD102" s="54">
        <f t="shared" si="65"/>
        <v>0.62210372002872905</v>
      </c>
      <c r="AE102" s="55"/>
    </row>
    <row r="103" spans="1:31" s="29" customFormat="1" ht="20.100000000000001" customHeight="1" x14ac:dyDescent="0.25">
      <c r="A103" s="21"/>
      <c r="B103" s="56">
        <v>757</v>
      </c>
      <c r="C103" s="152">
        <v>7</v>
      </c>
      <c r="D103" s="58" t="s">
        <v>44</v>
      </c>
      <c r="E103" s="48">
        <v>3805</v>
      </c>
      <c r="F103" s="48">
        <v>15</v>
      </c>
      <c r="G103" s="48">
        <v>510</v>
      </c>
      <c r="H103" s="48">
        <v>8183</v>
      </c>
      <c r="I103" s="48">
        <v>8396</v>
      </c>
      <c r="J103" s="60"/>
      <c r="K103" s="50">
        <v>3857.05</v>
      </c>
      <c r="L103" s="61">
        <f t="shared" si="61"/>
        <v>459.39137684611723</v>
      </c>
      <c r="M103" s="60"/>
      <c r="N103" s="50">
        <v>1030.8699999999999</v>
      </c>
      <c r="O103" s="61">
        <f t="shared" si="62"/>
        <v>122.78108623153881</v>
      </c>
      <c r="P103" s="60"/>
      <c r="Q103" s="50">
        <v>2826.18</v>
      </c>
      <c r="R103" s="61">
        <f t="shared" si="63"/>
        <v>336.61029061457839</v>
      </c>
      <c r="S103" s="60"/>
      <c r="T103" s="52">
        <v>4.37397538001882E-2</v>
      </c>
      <c r="U103" s="52">
        <v>0</v>
      </c>
      <c r="V103" s="52">
        <v>0.29505175240330989</v>
      </c>
      <c r="W103" s="52">
        <v>0.60933968395627003</v>
      </c>
      <c r="X103" s="52">
        <v>3.8229844694287349E-2</v>
      </c>
      <c r="Y103" s="52">
        <v>1.363896514594469E-2</v>
      </c>
      <c r="Z103" s="62">
        <f t="shared" si="64"/>
        <v>0.26726902684694259</v>
      </c>
      <c r="AA103" s="52">
        <v>0</v>
      </c>
      <c r="AB103" s="52">
        <v>9.6596819735473324E-4</v>
      </c>
      <c r="AC103" s="52">
        <v>0.99903403180264527</v>
      </c>
      <c r="AD103" s="54">
        <f t="shared" si="65"/>
        <v>0.73273097315305735</v>
      </c>
      <c r="AE103" s="55"/>
    </row>
    <row r="104" spans="1:31" s="29" customFormat="1" ht="20.100000000000001" customHeight="1" x14ac:dyDescent="0.25">
      <c r="A104" s="21"/>
      <c r="B104" s="56">
        <v>786</v>
      </c>
      <c r="C104" s="152">
        <v>7</v>
      </c>
      <c r="D104" s="58" t="s">
        <v>53</v>
      </c>
      <c r="E104" s="48">
        <v>19871</v>
      </c>
      <c r="F104" s="48">
        <v>1307</v>
      </c>
      <c r="G104" s="48">
        <v>2048</v>
      </c>
      <c r="H104" s="48">
        <v>49216</v>
      </c>
      <c r="I104" s="48">
        <v>50069</v>
      </c>
      <c r="J104" s="60"/>
      <c r="K104" s="50">
        <v>21480.61</v>
      </c>
      <c r="L104" s="61">
        <f t="shared" si="61"/>
        <v>429.02015218997781</v>
      </c>
      <c r="M104" s="60"/>
      <c r="N104" s="50">
        <v>6282.91</v>
      </c>
      <c r="O104" s="61">
        <f t="shared" si="62"/>
        <v>125.48503065769239</v>
      </c>
      <c r="P104" s="60"/>
      <c r="Q104" s="50">
        <v>15197.699999999999</v>
      </c>
      <c r="R104" s="61">
        <f t="shared" si="63"/>
        <v>303.53512153228542</v>
      </c>
      <c r="S104" s="60"/>
      <c r="T104" s="52">
        <v>4.3161528654715731E-2</v>
      </c>
      <c r="U104" s="52">
        <v>0</v>
      </c>
      <c r="V104" s="52">
        <v>0.13257551039247739</v>
      </c>
      <c r="W104" s="52">
        <v>0.66738820069044447</v>
      </c>
      <c r="X104" s="52">
        <v>0.15687476026236249</v>
      </c>
      <c r="Y104" s="52">
        <v>0</v>
      </c>
      <c r="Z104" s="62">
        <f t="shared" si="64"/>
        <v>0.29249215920776922</v>
      </c>
      <c r="AA104" s="52">
        <v>0</v>
      </c>
      <c r="AB104" s="52">
        <v>4.0111332635859379E-3</v>
      </c>
      <c r="AC104" s="52">
        <v>0.99598886673641407</v>
      </c>
      <c r="AD104" s="54">
        <f t="shared" si="65"/>
        <v>0.70750784079223072</v>
      </c>
      <c r="AE104" s="55"/>
    </row>
    <row r="105" spans="1:31" s="29" customFormat="1" ht="20.100000000000001" customHeight="1" x14ac:dyDescent="0.25">
      <c r="A105" s="21"/>
      <c r="B105" s="56">
        <v>958</v>
      </c>
      <c r="C105" s="152">
        <v>7</v>
      </c>
      <c r="D105" s="58" t="s">
        <v>43</v>
      </c>
      <c r="E105" s="48">
        <v>1957</v>
      </c>
      <c r="F105" s="48">
        <v>215</v>
      </c>
      <c r="G105" s="48">
        <v>8</v>
      </c>
      <c r="H105" s="48">
        <v>4109</v>
      </c>
      <c r="I105" s="48">
        <v>4112</v>
      </c>
      <c r="J105" s="60"/>
      <c r="K105" s="50">
        <v>1882.27</v>
      </c>
      <c r="L105" s="61">
        <f t="shared" si="61"/>
        <v>457.75048638132296</v>
      </c>
      <c r="M105" s="60"/>
      <c r="N105" s="50">
        <v>974.71</v>
      </c>
      <c r="O105" s="61">
        <f t="shared" si="62"/>
        <v>237.04036964980546</v>
      </c>
      <c r="P105" s="60"/>
      <c r="Q105" s="50">
        <v>907.56</v>
      </c>
      <c r="R105" s="61">
        <f t="shared" si="63"/>
        <v>220.7101167315175</v>
      </c>
      <c r="S105" s="60"/>
      <c r="T105" s="52">
        <v>2.3227421489468662E-2</v>
      </c>
      <c r="U105" s="52">
        <v>0</v>
      </c>
      <c r="V105" s="52">
        <v>3.8965435873234089E-2</v>
      </c>
      <c r="W105" s="52">
        <v>0.6216720870823117</v>
      </c>
      <c r="X105" s="52">
        <v>0.31613505555498556</v>
      </c>
      <c r="Y105" s="52">
        <v>0</v>
      </c>
      <c r="Z105" s="62">
        <f t="shared" si="64"/>
        <v>0.51783750471505152</v>
      </c>
      <c r="AA105" s="52">
        <v>0</v>
      </c>
      <c r="AB105" s="52">
        <v>1.4643659923310855E-2</v>
      </c>
      <c r="AC105" s="52">
        <v>0.98535634007668915</v>
      </c>
      <c r="AD105" s="54">
        <f t="shared" si="65"/>
        <v>0.48216249528494848</v>
      </c>
      <c r="AE105" s="55"/>
    </row>
    <row r="106" spans="1:31" s="29" customFormat="1" ht="20.100000000000001" customHeight="1" x14ac:dyDescent="0.25">
      <c r="A106" s="21"/>
      <c r="B106" s="56">
        <v>981</v>
      </c>
      <c r="C106" s="152">
        <v>7</v>
      </c>
      <c r="D106" s="58" t="s">
        <v>133</v>
      </c>
      <c r="E106" s="48">
        <v>380</v>
      </c>
      <c r="F106" s="48">
        <v>2</v>
      </c>
      <c r="G106" s="48">
        <v>0</v>
      </c>
      <c r="H106" s="48">
        <v>742</v>
      </c>
      <c r="I106" s="48">
        <v>742</v>
      </c>
      <c r="J106" s="60"/>
      <c r="K106" s="50">
        <v>398.33355208641615</v>
      </c>
      <c r="L106" s="61">
        <f t="shared" si="61"/>
        <v>536.83767127549345</v>
      </c>
      <c r="M106" s="60"/>
      <c r="N106" s="50">
        <v>154.79084166913293</v>
      </c>
      <c r="O106" s="61">
        <f t="shared" si="62"/>
        <v>208.61299416325193</v>
      </c>
      <c r="P106" s="60">
        <v>6</v>
      </c>
      <c r="Q106" s="50">
        <v>243.54271041728322</v>
      </c>
      <c r="R106" s="61">
        <f t="shared" si="63"/>
        <v>328.22467711224152</v>
      </c>
      <c r="S106" s="60"/>
      <c r="T106" s="52">
        <v>2.6422751862428775E-2</v>
      </c>
      <c r="U106" s="52">
        <v>0</v>
      </c>
      <c r="V106" s="52">
        <v>2.3257189903360294E-2</v>
      </c>
      <c r="W106" s="52">
        <v>0.78835957187942129</v>
      </c>
      <c r="X106" s="52">
        <v>0.1619604863547896</v>
      </c>
      <c r="Y106" s="52">
        <v>0</v>
      </c>
      <c r="Z106" s="62">
        <f t="shared" si="64"/>
        <v>0.38859604183067148</v>
      </c>
      <c r="AA106" s="52">
        <v>0</v>
      </c>
      <c r="AB106" s="52">
        <v>0</v>
      </c>
      <c r="AC106" s="52">
        <v>1</v>
      </c>
      <c r="AD106" s="54">
        <f t="shared" si="65"/>
        <v>0.61140395816932847</v>
      </c>
      <c r="AE106" s="55"/>
    </row>
    <row r="107" spans="1:31" s="29" customFormat="1" ht="20.100000000000001" customHeight="1" x14ac:dyDescent="0.25">
      <c r="A107" s="21"/>
      <c r="B107" s="56">
        <v>983</v>
      </c>
      <c r="C107" s="152">
        <v>7</v>
      </c>
      <c r="D107" s="58" t="s">
        <v>147</v>
      </c>
      <c r="E107" s="48">
        <v>620</v>
      </c>
      <c r="F107" s="48">
        <v>0</v>
      </c>
      <c r="G107" s="48">
        <v>200</v>
      </c>
      <c r="H107" s="48">
        <v>1609</v>
      </c>
      <c r="I107" s="48">
        <v>1692</v>
      </c>
      <c r="J107" s="60"/>
      <c r="K107" s="50">
        <v>510.67</v>
      </c>
      <c r="L107" s="61">
        <f t="shared" si="61"/>
        <v>301.81442080378253</v>
      </c>
      <c r="M107" s="60"/>
      <c r="N107" s="50">
        <v>106.59</v>
      </c>
      <c r="O107" s="61">
        <f t="shared" si="62"/>
        <v>62.99645390070922</v>
      </c>
      <c r="P107" s="60"/>
      <c r="Q107" s="50">
        <v>404.08</v>
      </c>
      <c r="R107" s="61">
        <f t="shared" si="63"/>
        <v>238.81796690307328</v>
      </c>
      <c r="S107" s="60">
        <v>3</v>
      </c>
      <c r="T107" s="52">
        <v>8.3216061544234915E-2</v>
      </c>
      <c r="U107" s="52">
        <v>0</v>
      </c>
      <c r="V107" s="52">
        <v>0</v>
      </c>
      <c r="W107" s="52">
        <v>0.916783938455765</v>
      </c>
      <c r="X107" s="52">
        <v>0</v>
      </c>
      <c r="Y107" s="52">
        <v>0</v>
      </c>
      <c r="Z107" s="62">
        <f t="shared" si="64"/>
        <v>0.20872579160710439</v>
      </c>
      <c r="AA107" s="52">
        <v>0</v>
      </c>
      <c r="AB107" s="52">
        <v>0</v>
      </c>
      <c r="AC107" s="52">
        <v>1</v>
      </c>
      <c r="AD107" s="54">
        <f t="shared" si="65"/>
        <v>0.79127420839289553</v>
      </c>
      <c r="AE107" s="55"/>
    </row>
    <row r="108" spans="1:31" s="92" customFormat="1" x14ac:dyDescent="0.25">
      <c r="A108" s="4"/>
      <c r="B108" s="56"/>
      <c r="C108" s="57"/>
      <c r="D108" s="93" t="s">
        <v>119</v>
      </c>
      <c r="E108" s="94">
        <f>SUM(E80:E107)</f>
        <v>170965</v>
      </c>
      <c r="F108" s="94">
        <f>SUM(F80:F107)</f>
        <v>9726</v>
      </c>
      <c r="G108" s="94">
        <f>SUM(G80:G107)</f>
        <v>15731</v>
      </c>
      <c r="H108" s="94">
        <f>SUM(H80:H107)</f>
        <v>375126</v>
      </c>
      <c r="I108" s="94">
        <f>SUM(I80:I107)</f>
        <v>381682</v>
      </c>
      <c r="J108" s="94"/>
      <c r="K108" s="133">
        <f>SUM(K80:K107)</f>
        <v>154252.87463019276</v>
      </c>
      <c r="L108" s="134">
        <f t="shared" ref="L108" si="66">K108*1000/I108</f>
        <v>404.13976721509727</v>
      </c>
      <c r="M108" s="135"/>
      <c r="N108" s="97">
        <f>SUM(N80:N107)</f>
        <v>51733.414255033909</v>
      </c>
      <c r="O108" s="98">
        <f t="shared" ref="O108" si="67">N108*1000/I108</f>
        <v>135.54061825036001</v>
      </c>
      <c r="P108" s="106"/>
      <c r="Q108" s="97">
        <f>SUM(Q80:Q107)</f>
        <v>102519.46037515881</v>
      </c>
      <c r="R108" s="95">
        <f t="shared" ref="R108" si="68">Q108*1000/I108</f>
        <v>268.5991489647372</v>
      </c>
      <c r="S108" s="107"/>
      <c r="T108" s="102"/>
      <c r="U108" s="102"/>
      <c r="V108" s="102"/>
      <c r="W108" s="183" t="s">
        <v>120</v>
      </c>
      <c r="X108" s="184"/>
      <c r="Y108" s="185"/>
      <c r="Z108" s="62">
        <f t="shared" ref="Z108" si="69">N108/K108</f>
        <v>0.33538055209058543</v>
      </c>
      <c r="AA108" s="102"/>
      <c r="AB108" s="102"/>
      <c r="AC108" s="102"/>
      <c r="AD108" s="103">
        <f t="shared" ref="AD108" si="70">Q108/K108</f>
        <v>0.6646194479094143</v>
      </c>
      <c r="AE108" s="136"/>
    </row>
    <row r="109" spans="1:31" s="92" customFormat="1" x14ac:dyDescent="0.25">
      <c r="A109" s="4"/>
      <c r="B109" s="56"/>
      <c r="C109" s="57"/>
      <c r="D109" s="58"/>
      <c r="E109" s="59"/>
      <c r="F109" s="59"/>
      <c r="G109" s="59"/>
      <c r="H109" s="59"/>
      <c r="I109" s="59"/>
      <c r="J109" s="96"/>
      <c r="K109" s="104"/>
      <c r="L109" s="105"/>
      <c r="M109" s="120"/>
      <c r="N109" s="104"/>
      <c r="O109" s="61"/>
      <c r="P109" s="106"/>
      <c r="Q109" s="104"/>
      <c r="R109" s="105"/>
      <c r="S109" s="107"/>
      <c r="T109" s="102"/>
      <c r="U109" s="102"/>
      <c r="V109" s="102"/>
      <c r="W109" s="102"/>
      <c r="X109" s="102"/>
      <c r="Y109" s="102"/>
      <c r="Z109" s="62"/>
      <c r="AA109" s="102"/>
      <c r="AB109" s="102"/>
      <c r="AC109" s="102"/>
      <c r="AD109" s="103"/>
      <c r="AE109" s="136"/>
    </row>
    <row r="110" spans="1:31" s="92" customFormat="1" ht="18" thickBot="1" x14ac:dyDescent="0.3">
      <c r="A110" s="4"/>
      <c r="B110" s="56"/>
      <c r="C110" s="57"/>
      <c r="D110" s="108"/>
      <c r="E110" s="109"/>
      <c r="F110" s="109"/>
      <c r="G110" s="109"/>
      <c r="H110" s="109"/>
      <c r="I110" s="109"/>
      <c r="J110" s="110"/>
      <c r="K110" s="111"/>
      <c r="L110" s="112"/>
      <c r="M110" s="122"/>
      <c r="N110" s="111"/>
      <c r="O110" s="113"/>
      <c r="P110" s="114"/>
      <c r="Q110" s="111"/>
      <c r="R110" s="112"/>
      <c r="S110" s="115"/>
      <c r="T110" s="116"/>
      <c r="U110" s="116"/>
      <c r="V110" s="116"/>
      <c r="W110" s="116"/>
      <c r="X110" s="116"/>
      <c r="Y110" s="116"/>
      <c r="Z110" s="117"/>
      <c r="AA110" s="116"/>
      <c r="AB110" s="116"/>
      <c r="AC110" s="116"/>
      <c r="AD110" s="118"/>
      <c r="AE110" s="136"/>
    </row>
    <row r="111" spans="1:31" s="92" customFormat="1" ht="15.75" thickBot="1" x14ac:dyDescent="0.3">
      <c r="A111" s="4"/>
      <c r="B111" s="56"/>
      <c r="C111" s="119"/>
      <c r="D111" s="186" t="s">
        <v>126</v>
      </c>
      <c r="E111" s="198"/>
      <c r="F111" s="198"/>
      <c r="G111" s="198"/>
      <c r="H111" s="198"/>
      <c r="I111" s="198"/>
      <c r="J111" s="198"/>
      <c r="K111" s="198"/>
      <c r="L111" s="198"/>
      <c r="M111" s="198"/>
      <c r="N111" s="198"/>
      <c r="O111" s="198"/>
      <c r="P111" s="198"/>
      <c r="Q111" s="198"/>
      <c r="R111" s="198"/>
      <c r="S111" s="198"/>
      <c r="T111" s="198"/>
      <c r="U111" s="198"/>
      <c r="V111" s="198"/>
      <c r="W111" s="198"/>
      <c r="X111" s="198"/>
      <c r="Y111" s="198"/>
      <c r="Z111" s="198"/>
      <c r="AA111" s="198"/>
      <c r="AB111" s="198"/>
      <c r="AC111" s="198"/>
      <c r="AD111" s="199"/>
      <c r="AE111" s="136"/>
    </row>
    <row r="112" spans="1:31" s="29" customFormat="1" ht="20.100000000000001" customHeight="1" x14ac:dyDescent="0.25">
      <c r="A112" s="21"/>
      <c r="B112" s="56">
        <v>616</v>
      </c>
      <c r="C112" s="152">
        <v>8</v>
      </c>
      <c r="D112" s="58" t="s">
        <v>84</v>
      </c>
      <c r="E112" s="48">
        <v>1675</v>
      </c>
      <c r="F112" s="48">
        <v>35</v>
      </c>
      <c r="G112" s="48">
        <v>566</v>
      </c>
      <c r="H112" s="48">
        <v>2650</v>
      </c>
      <c r="I112" s="48">
        <v>2886</v>
      </c>
      <c r="J112" s="60"/>
      <c r="K112" s="50">
        <v>1049.4926705462415</v>
      </c>
      <c r="L112" s="61">
        <f>K112*1000/I112</f>
        <v>363.64957399384667</v>
      </c>
      <c r="M112" s="60"/>
      <c r="N112" s="50">
        <v>341.00013643699322</v>
      </c>
      <c r="O112" s="61">
        <f>N112*1000/I112</f>
        <v>118.15666543208357</v>
      </c>
      <c r="P112" s="60">
        <v>6</v>
      </c>
      <c r="Q112" s="50">
        <v>708.49253410924825</v>
      </c>
      <c r="R112" s="61">
        <f>Q112*1000/I112</f>
        <v>245.49290856176307</v>
      </c>
      <c r="S112" s="60"/>
      <c r="T112" s="52">
        <v>4.2815232136124523E-2</v>
      </c>
      <c r="U112" s="52">
        <v>0</v>
      </c>
      <c r="V112" s="52">
        <v>0</v>
      </c>
      <c r="W112" s="52">
        <v>0.94152495008258064</v>
      </c>
      <c r="X112" s="52">
        <v>0</v>
      </c>
      <c r="Y112" s="52">
        <v>1.5659817781294862E-2</v>
      </c>
      <c r="Z112" s="62">
        <f>N112/K112</f>
        <v>0.32491902612288753</v>
      </c>
      <c r="AA112" s="52">
        <v>0</v>
      </c>
      <c r="AB112" s="52">
        <v>2.7946660051814854E-3</v>
      </c>
      <c r="AC112" s="52">
        <v>0.99720533399481848</v>
      </c>
      <c r="AD112" s="54">
        <f>Q112/K112</f>
        <v>0.67508097387711252</v>
      </c>
      <c r="AE112" s="55"/>
    </row>
    <row r="113" spans="1:31" s="29" customFormat="1" ht="20.100000000000001" customHeight="1" x14ac:dyDescent="0.25">
      <c r="A113" s="21"/>
      <c r="B113" s="56">
        <v>775</v>
      </c>
      <c r="C113" s="152">
        <v>8</v>
      </c>
      <c r="D113" s="58" t="s">
        <v>131</v>
      </c>
      <c r="E113" s="48">
        <v>2098</v>
      </c>
      <c r="F113" s="48">
        <v>15</v>
      </c>
      <c r="G113" s="48">
        <v>863</v>
      </c>
      <c r="H113" s="48">
        <v>2828</v>
      </c>
      <c r="I113" s="48">
        <v>3188</v>
      </c>
      <c r="J113" s="60"/>
      <c r="K113" s="50">
        <v>1029.45</v>
      </c>
      <c r="L113" s="61">
        <f>K113*1000/I113</f>
        <v>322.91405269761606</v>
      </c>
      <c r="M113" s="60"/>
      <c r="N113" s="50">
        <v>184.59</v>
      </c>
      <c r="O113" s="61">
        <f>N113*1000/I113</f>
        <v>57.901505646173149</v>
      </c>
      <c r="P113" s="60"/>
      <c r="Q113" s="50">
        <v>844.86</v>
      </c>
      <c r="R113" s="61">
        <f>Q113*1000/I113</f>
        <v>265.01254705144294</v>
      </c>
      <c r="S113" s="60">
        <v>3</v>
      </c>
      <c r="T113" s="52">
        <v>8.4403272116582689E-2</v>
      </c>
      <c r="U113" s="52">
        <v>0</v>
      </c>
      <c r="V113" s="52">
        <v>0</v>
      </c>
      <c r="W113" s="52">
        <v>0.91559672788341728</v>
      </c>
      <c r="X113" s="52">
        <v>0</v>
      </c>
      <c r="Y113" s="52">
        <v>0</v>
      </c>
      <c r="Z113" s="62">
        <f>N113/K113</f>
        <v>0.17930933993880227</v>
      </c>
      <c r="AA113" s="52">
        <v>0</v>
      </c>
      <c r="AB113" s="52">
        <v>0</v>
      </c>
      <c r="AC113" s="52">
        <v>1</v>
      </c>
      <c r="AD113" s="54">
        <f>Q113/K113</f>
        <v>0.82069066006119773</v>
      </c>
      <c r="AE113" s="55"/>
    </row>
    <row r="114" spans="1:31" s="29" customFormat="1" ht="20.100000000000001" customHeight="1" x14ac:dyDescent="0.25">
      <c r="A114" s="21"/>
      <c r="B114" s="56">
        <v>790</v>
      </c>
      <c r="C114" s="152">
        <v>8</v>
      </c>
      <c r="D114" s="58" t="s">
        <v>143</v>
      </c>
      <c r="E114" s="48">
        <v>220</v>
      </c>
      <c r="F114" s="48">
        <v>0</v>
      </c>
      <c r="G114" s="48">
        <v>0</v>
      </c>
      <c r="H114" s="48">
        <v>551</v>
      </c>
      <c r="I114" s="48">
        <v>551</v>
      </c>
      <c r="J114" s="60"/>
      <c r="K114" s="50">
        <v>139.81</v>
      </c>
      <c r="L114" s="61">
        <f>K114*1000/I114</f>
        <v>253.73865698729583</v>
      </c>
      <c r="M114" s="60"/>
      <c r="N114" s="50">
        <v>19.66</v>
      </c>
      <c r="O114" s="61">
        <f>N114*1000/I114</f>
        <v>35.68058076225045</v>
      </c>
      <c r="P114" s="60"/>
      <c r="Q114" s="50">
        <v>120.15</v>
      </c>
      <c r="R114" s="61">
        <f>Q114*1000/I114</f>
        <v>218.05807622504537</v>
      </c>
      <c r="S114" s="60">
        <v>3</v>
      </c>
      <c r="T114" s="52">
        <v>0.15462868769074262</v>
      </c>
      <c r="U114" s="52">
        <v>0</v>
      </c>
      <c r="V114" s="52">
        <v>0</v>
      </c>
      <c r="W114" s="52">
        <v>0.84537131230925744</v>
      </c>
      <c r="X114" s="52">
        <v>0</v>
      </c>
      <c r="Y114" s="52">
        <v>0</v>
      </c>
      <c r="Z114" s="62">
        <f>N114/K114</f>
        <v>0.14061941205922324</v>
      </c>
      <c r="AA114" s="52">
        <v>0</v>
      </c>
      <c r="AB114" s="52">
        <v>0</v>
      </c>
      <c r="AC114" s="52">
        <v>1</v>
      </c>
      <c r="AD114" s="54">
        <f>Q114/K114</f>
        <v>0.85938058794077676</v>
      </c>
      <c r="AE114" s="55"/>
    </row>
    <row r="115" spans="1:31" s="29" customFormat="1" ht="20.100000000000001" customHeight="1" x14ac:dyDescent="0.25">
      <c r="A115" s="21"/>
      <c r="B115" s="56">
        <v>795</v>
      </c>
      <c r="C115" s="152">
        <v>8</v>
      </c>
      <c r="D115" s="58" t="s">
        <v>144</v>
      </c>
      <c r="E115" s="48">
        <v>1751</v>
      </c>
      <c r="F115" s="48">
        <v>715</v>
      </c>
      <c r="G115" s="48">
        <v>87</v>
      </c>
      <c r="H115" s="48">
        <v>4794</v>
      </c>
      <c r="I115" s="48">
        <v>4830</v>
      </c>
      <c r="J115" s="60"/>
      <c r="K115" s="50">
        <v>1761.84</v>
      </c>
      <c r="L115" s="61">
        <f>K115*1000/I115</f>
        <v>364.77018633540371</v>
      </c>
      <c r="M115" s="60"/>
      <c r="N115" s="50">
        <v>640.23</v>
      </c>
      <c r="O115" s="61">
        <f>N115*1000/I115</f>
        <v>132.55279503105589</v>
      </c>
      <c r="P115" s="60"/>
      <c r="Q115" s="50">
        <v>1121.6099999999999</v>
      </c>
      <c r="R115" s="61">
        <f>Q115*1000/I115</f>
        <v>232.21739130434781</v>
      </c>
      <c r="S115" s="60"/>
      <c r="T115" s="52">
        <v>4.1250800493572624E-2</v>
      </c>
      <c r="U115" s="52">
        <v>0</v>
      </c>
      <c r="V115" s="52">
        <v>0</v>
      </c>
      <c r="W115" s="52">
        <v>0.95874919950642745</v>
      </c>
      <c r="X115" s="52">
        <v>0</v>
      </c>
      <c r="Y115" s="52">
        <v>0</v>
      </c>
      <c r="Z115" s="62">
        <f>N115/K115</f>
        <v>0.36338714071652367</v>
      </c>
      <c r="AA115" s="52">
        <v>0</v>
      </c>
      <c r="AB115" s="52">
        <v>0</v>
      </c>
      <c r="AC115" s="52">
        <v>1</v>
      </c>
      <c r="AD115" s="54">
        <f>Q115/K115</f>
        <v>0.63661285928347633</v>
      </c>
      <c r="AE115" s="55"/>
    </row>
    <row r="116" spans="1:31" s="29" customFormat="1" ht="20.100000000000001" customHeight="1" x14ac:dyDescent="0.25">
      <c r="A116" s="21"/>
      <c r="B116" s="56">
        <v>873</v>
      </c>
      <c r="C116" s="152">
        <v>8</v>
      </c>
      <c r="D116" s="58" t="s">
        <v>76</v>
      </c>
      <c r="E116" s="48">
        <v>2402</v>
      </c>
      <c r="F116" s="48">
        <v>51</v>
      </c>
      <c r="G116" s="48">
        <v>2</v>
      </c>
      <c r="H116" s="48">
        <v>5076</v>
      </c>
      <c r="I116" s="48">
        <v>5077</v>
      </c>
      <c r="J116" s="60"/>
      <c r="K116" s="50">
        <v>1298.83</v>
      </c>
      <c r="L116" s="61">
        <f>K116*1000/I116</f>
        <v>255.82627535946426</v>
      </c>
      <c r="M116" s="60"/>
      <c r="N116" s="50">
        <v>206.79</v>
      </c>
      <c r="O116" s="61">
        <f>N116*1000/I116</f>
        <v>40.730746503840848</v>
      </c>
      <c r="P116" s="60"/>
      <c r="Q116" s="50">
        <v>1092.04</v>
      </c>
      <c r="R116" s="61">
        <f>Q116*1000/I116</f>
        <v>215.0955288556234</v>
      </c>
      <c r="S116" s="60">
        <v>3</v>
      </c>
      <c r="T116" s="52">
        <v>0.13525799119880072</v>
      </c>
      <c r="U116" s="52">
        <v>0</v>
      </c>
      <c r="V116" s="52">
        <v>0</v>
      </c>
      <c r="W116" s="52">
        <v>0.86474200880119934</v>
      </c>
      <c r="X116" s="52">
        <v>0</v>
      </c>
      <c r="Y116" s="52">
        <v>0</v>
      </c>
      <c r="Z116" s="62">
        <f>N116/K116</f>
        <v>0.15921252203906594</v>
      </c>
      <c r="AA116" s="52">
        <v>0</v>
      </c>
      <c r="AB116" s="52">
        <v>0</v>
      </c>
      <c r="AC116" s="52">
        <v>1</v>
      </c>
      <c r="AD116" s="54">
        <f>Q116/K116</f>
        <v>0.84078747796093412</v>
      </c>
      <c r="AE116" s="55"/>
    </row>
    <row r="117" spans="1:31" s="92" customFormat="1" x14ac:dyDescent="0.25">
      <c r="A117" s="4"/>
      <c r="B117" s="56"/>
      <c r="C117" s="57"/>
      <c r="D117" s="137" t="s">
        <v>119</v>
      </c>
      <c r="E117" s="94">
        <f>SUM(E112:E116)</f>
        <v>8146</v>
      </c>
      <c r="F117" s="94">
        <f>SUM(F112:F116)</f>
        <v>816</v>
      </c>
      <c r="G117" s="94">
        <f>SUM(G112:G116)</f>
        <v>1518</v>
      </c>
      <c r="H117" s="94">
        <f>SUM(H112:H116)</f>
        <v>15899</v>
      </c>
      <c r="I117" s="94">
        <f>SUM(I112:I116)</f>
        <v>16532</v>
      </c>
      <c r="J117" s="94"/>
      <c r="K117" s="133">
        <f>SUM(K112:K116)</f>
        <v>5279.4226705462415</v>
      </c>
      <c r="L117" s="134">
        <f t="shared" ref="L117" si="71">K117*1000/I117</f>
        <v>319.34567327281883</v>
      </c>
      <c r="M117" s="138"/>
      <c r="N117" s="97">
        <f>SUM(N112:N116)</f>
        <v>1392.2701364369932</v>
      </c>
      <c r="O117" s="98">
        <f t="shared" ref="O117" si="72">N117*1000/I117</f>
        <v>84.216678952152989</v>
      </c>
      <c r="P117" s="106"/>
      <c r="Q117" s="97">
        <f>SUM(Q112:Q116)</f>
        <v>3887.1525341092483</v>
      </c>
      <c r="R117" s="95">
        <f t="shared" ref="R117" si="73">Q117*1000/I117</f>
        <v>235.12899432066587</v>
      </c>
      <c r="S117" s="107"/>
      <c r="T117" s="102"/>
      <c r="U117" s="102"/>
      <c r="V117" s="102"/>
      <c r="W117" s="200" t="s">
        <v>120</v>
      </c>
      <c r="X117" s="200"/>
      <c r="Y117" s="200"/>
      <c r="Z117" s="62">
        <f t="shared" ref="Z117" si="74">N117/K117</f>
        <v>0.26371636129920628</v>
      </c>
      <c r="AA117" s="102"/>
      <c r="AB117" s="102"/>
      <c r="AC117" s="102"/>
      <c r="AD117" s="103">
        <f t="shared" ref="AD117" si="75">Q117/K117</f>
        <v>0.73628363870079372</v>
      </c>
      <c r="AE117" s="136"/>
    </row>
    <row r="118" spans="1:31" s="92" customFormat="1" x14ac:dyDescent="0.25">
      <c r="A118" s="4"/>
      <c r="B118" s="56"/>
      <c r="C118" s="57"/>
      <c r="D118" s="58"/>
      <c r="E118" s="59"/>
      <c r="F118" s="59"/>
      <c r="G118" s="59"/>
      <c r="H118" s="59"/>
      <c r="I118" s="59"/>
      <c r="J118" s="96"/>
      <c r="K118" s="104"/>
      <c r="L118" s="105"/>
      <c r="M118" s="96"/>
      <c r="N118" s="104"/>
      <c r="O118" s="61"/>
      <c r="P118" s="106"/>
      <c r="Q118" s="104"/>
      <c r="R118" s="105"/>
      <c r="S118" s="107"/>
      <c r="T118" s="102"/>
      <c r="U118" s="102"/>
      <c r="V118" s="102"/>
      <c r="W118" s="102"/>
      <c r="X118" s="102"/>
      <c r="Y118" s="102"/>
      <c r="Z118" s="62"/>
      <c r="AA118" s="102"/>
      <c r="AB118" s="102"/>
      <c r="AC118" s="102"/>
      <c r="AD118" s="103"/>
      <c r="AE118" s="136"/>
    </row>
    <row r="119" spans="1:31" s="92" customFormat="1" x14ac:dyDescent="0.25">
      <c r="A119" s="4"/>
      <c r="B119" s="56"/>
      <c r="C119" s="57"/>
      <c r="D119" s="58"/>
      <c r="E119" s="59"/>
      <c r="F119" s="59"/>
      <c r="G119" s="59"/>
      <c r="H119" s="59"/>
      <c r="I119" s="59"/>
      <c r="J119" s="96"/>
      <c r="K119" s="104"/>
      <c r="L119" s="105"/>
      <c r="M119" s="96"/>
      <c r="N119" s="104"/>
      <c r="O119" s="61"/>
      <c r="P119" s="106"/>
      <c r="Q119" s="104"/>
      <c r="R119" s="105"/>
      <c r="S119" s="107"/>
      <c r="T119" s="102"/>
      <c r="U119" s="102"/>
      <c r="V119" s="102"/>
      <c r="W119" s="102"/>
      <c r="X119" s="102"/>
      <c r="Y119" s="102"/>
      <c r="Z119" s="62"/>
      <c r="AA119" s="102"/>
      <c r="AB119" s="102"/>
      <c r="AC119" s="102"/>
      <c r="AD119" s="103"/>
      <c r="AE119" s="136"/>
    </row>
    <row r="120" spans="1:31" s="92" customFormat="1" ht="17.25" customHeight="1" thickBot="1" x14ac:dyDescent="0.3">
      <c r="A120" s="4"/>
      <c r="B120" s="46"/>
      <c r="C120" s="91"/>
      <c r="D120" s="189" t="s">
        <v>127</v>
      </c>
      <c r="E120" s="201"/>
      <c r="F120" s="201"/>
      <c r="G120" s="201"/>
      <c r="H120" s="201"/>
      <c r="I120" s="201"/>
      <c r="J120" s="201"/>
      <c r="K120" s="201"/>
      <c r="L120" s="201"/>
      <c r="M120" s="201"/>
      <c r="N120" s="201"/>
      <c r="O120" s="201"/>
      <c r="P120" s="201"/>
      <c r="Q120" s="201"/>
      <c r="R120" s="201"/>
      <c r="S120" s="201"/>
      <c r="T120" s="201"/>
      <c r="U120" s="201"/>
      <c r="V120" s="201"/>
      <c r="W120" s="201"/>
      <c r="X120" s="201"/>
      <c r="Y120" s="201"/>
      <c r="Z120" s="201"/>
      <c r="AA120" s="201"/>
      <c r="AB120" s="201"/>
      <c r="AC120" s="201"/>
      <c r="AD120" s="202"/>
      <c r="AE120" s="136"/>
    </row>
    <row r="121" spans="1:31" s="29" customFormat="1" ht="20.100000000000001" customHeight="1" x14ac:dyDescent="0.25">
      <c r="A121" s="21"/>
      <c r="B121" s="56">
        <v>100</v>
      </c>
      <c r="C121" s="152">
        <v>9</v>
      </c>
      <c r="D121" s="58" t="s">
        <v>77</v>
      </c>
      <c r="E121" s="48">
        <v>517</v>
      </c>
      <c r="F121" s="48">
        <v>28</v>
      </c>
      <c r="G121" s="48">
        <v>0</v>
      </c>
      <c r="H121" s="48">
        <v>2168</v>
      </c>
      <c r="I121" s="48">
        <v>2168</v>
      </c>
      <c r="J121" s="60"/>
      <c r="K121" s="50">
        <v>753.99</v>
      </c>
      <c r="L121" s="61">
        <f t="shared" ref="L121:L135" si="76">K121*1000/I121</f>
        <v>347.78136531365311</v>
      </c>
      <c r="M121" s="60"/>
      <c r="N121" s="50">
        <v>66.02</v>
      </c>
      <c r="O121" s="61">
        <f t="shared" ref="O121:O135" si="77">N121*1000/I121</f>
        <v>30.452029520295202</v>
      </c>
      <c r="P121" s="60"/>
      <c r="Q121" s="50">
        <v>687.97</v>
      </c>
      <c r="R121" s="61">
        <f t="shared" ref="R121:R135" si="78">Q121*1000/I121</f>
        <v>317.32933579335793</v>
      </c>
      <c r="S121" s="60"/>
      <c r="T121" s="52">
        <v>0.1810057558315662</v>
      </c>
      <c r="U121" s="52">
        <v>0</v>
      </c>
      <c r="V121" s="52">
        <v>0</v>
      </c>
      <c r="W121" s="52">
        <v>0.81899424416843392</v>
      </c>
      <c r="X121" s="52">
        <v>0</v>
      </c>
      <c r="Y121" s="52">
        <v>0</v>
      </c>
      <c r="Z121" s="62">
        <f t="shared" ref="Z121:Z135" si="79">N121/K121</f>
        <v>8.756084298200241E-2</v>
      </c>
      <c r="AA121" s="52">
        <v>0</v>
      </c>
      <c r="AB121" s="52">
        <v>0</v>
      </c>
      <c r="AC121" s="52">
        <v>1</v>
      </c>
      <c r="AD121" s="54">
        <f t="shared" ref="AD121:AD135" si="80">Q121/K121</f>
        <v>0.9124391570179976</v>
      </c>
      <c r="AE121" s="55"/>
    </row>
    <row r="122" spans="1:31" s="29" customFormat="1" ht="20.100000000000001" customHeight="1" x14ac:dyDescent="0.25">
      <c r="A122" s="21"/>
      <c r="B122" s="56">
        <v>173</v>
      </c>
      <c r="C122" s="152">
        <v>9</v>
      </c>
      <c r="D122" s="58" t="s">
        <v>30</v>
      </c>
      <c r="E122" s="48">
        <v>3325</v>
      </c>
      <c r="F122" s="48">
        <v>0</v>
      </c>
      <c r="G122" s="48">
        <v>2056</v>
      </c>
      <c r="H122" s="48">
        <v>2588</v>
      </c>
      <c r="I122" s="48">
        <v>3445</v>
      </c>
      <c r="J122" s="60"/>
      <c r="K122" s="50">
        <v>2069.2997570154193</v>
      </c>
      <c r="L122" s="61">
        <f t="shared" si="76"/>
        <v>600.66756372000566</v>
      </c>
      <c r="M122" s="60"/>
      <c r="N122" s="50">
        <v>361.63380561233561</v>
      </c>
      <c r="O122" s="61">
        <f t="shared" si="77"/>
        <v>104.97352847963298</v>
      </c>
      <c r="P122" s="60">
        <v>6</v>
      </c>
      <c r="Q122" s="50">
        <v>1707.6659514030839</v>
      </c>
      <c r="R122" s="61">
        <f t="shared" si="78"/>
        <v>495.69403524037273</v>
      </c>
      <c r="S122" s="60"/>
      <c r="T122" s="52">
        <v>3.9432154236394706E-2</v>
      </c>
      <c r="U122" s="52">
        <v>0</v>
      </c>
      <c r="V122" s="52">
        <v>3.05004671267485E-2</v>
      </c>
      <c r="W122" s="52">
        <v>0.88043153231544824</v>
      </c>
      <c r="X122" s="52">
        <v>2.3034350966982323E-2</v>
      </c>
      <c r="Y122" s="52">
        <v>2.6601495354426161E-2</v>
      </c>
      <c r="Z122" s="62">
        <f t="shared" si="79"/>
        <v>0.17476144013756867</v>
      </c>
      <c r="AA122" s="52">
        <v>0</v>
      </c>
      <c r="AB122" s="52">
        <v>6.1077519238644483E-3</v>
      </c>
      <c r="AC122" s="52">
        <v>0.99389224807613552</v>
      </c>
      <c r="AD122" s="54">
        <f t="shared" si="80"/>
        <v>0.82523855986243144</v>
      </c>
      <c r="AE122" s="55"/>
    </row>
    <row r="123" spans="1:31" s="29" customFormat="1" ht="20.100000000000001" customHeight="1" x14ac:dyDescent="0.25">
      <c r="A123" s="21"/>
      <c r="B123" s="56">
        <v>204</v>
      </c>
      <c r="C123" s="152">
        <v>9</v>
      </c>
      <c r="D123" s="58" t="s">
        <v>129</v>
      </c>
      <c r="E123" s="48">
        <v>6082</v>
      </c>
      <c r="F123" s="48">
        <v>26</v>
      </c>
      <c r="G123" s="48">
        <v>1042</v>
      </c>
      <c r="H123" s="48">
        <v>9804</v>
      </c>
      <c r="I123" s="48">
        <v>10238</v>
      </c>
      <c r="J123" s="60"/>
      <c r="K123" s="50">
        <v>3721.55</v>
      </c>
      <c r="L123" s="61">
        <f t="shared" si="76"/>
        <v>363.50361398710686</v>
      </c>
      <c r="M123" s="60"/>
      <c r="N123" s="50">
        <v>1304.71</v>
      </c>
      <c r="O123" s="61">
        <f t="shared" si="77"/>
        <v>127.43797616722016</v>
      </c>
      <c r="P123" s="60"/>
      <c r="Q123" s="50">
        <v>2416.84</v>
      </c>
      <c r="R123" s="61">
        <f t="shared" si="78"/>
        <v>236.06563781988669</v>
      </c>
      <c r="S123" s="60">
        <v>3</v>
      </c>
      <c r="T123" s="52">
        <v>4.1403836867963E-2</v>
      </c>
      <c r="U123" s="52">
        <v>0</v>
      </c>
      <c r="V123" s="52">
        <v>0.31149450835817921</v>
      </c>
      <c r="W123" s="52">
        <v>0.55217634570134355</v>
      </c>
      <c r="X123" s="52">
        <v>9.4925309072514188E-2</v>
      </c>
      <c r="Y123" s="52">
        <v>0</v>
      </c>
      <c r="Z123" s="62">
        <f t="shared" si="79"/>
        <v>0.35058241861589928</v>
      </c>
      <c r="AA123" s="52">
        <v>0</v>
      </c>
      <c r="AB123" s="52">
        <v>0</v>
      </c>
      <c r="AC123" s="52">
        <v>1</v>
      </c>
      <c r="AD123" s="54">
        <f t="shared" si="80"/>
        <v>0.64941758138410077</v>
      </c>
      <c r="AE123" s="55"/>
    </row>
    <row r="124" spans="1:31" s="29" customFormat="1" ht="20.100000000000001" customHeight="1" x14ac:dyDescent="0.25">
      <c r="A124" s="21"/>
      <c r="B124" s="56">
        <v>279</v>
      </c>
      <c r="C124" s="152">
        <v>9</v>
      </c>
      <c r="D124" s="58" t="s">
        <v>130</v>
      </c>
      <c r="E124" s="48">
        <v>2860</v>
      </c>
      <c r="F124" s="48">
        <v>22</v>
      </c>
      <c r="G124" s="48">
        <v>0</v>
      </c>
      <c r="H124" s="48">
        <v>5966</v>
      </c>
      <c r="I124" s="48">
        <v>5966</v>
      </c>
      <c r="J124" s="60"/>
      <c r="K124" s="50">
        <v>1730.94</v>
      </c>
      <c r="L124" s="61">
        <f t="shared" si="76"/>
        <v>290.13409319477034</v>
      </c>
      <c r="M124" s="60"/>
      <c r="N124" s="50">
        <v>282.32</v>
      </c>
      <c r="O124" s="61">
        <f t="shared" si="77"/>
        <v>47.321488434461948</v>
      </c>
      <c r="P124" s="60"/>
      <c r="Q124" s="50">
        <v>1448.62</v>
      </c>
      <c r="R124" s="61">
        <f t="shared" si="78"/>
        <v>242.8126047603084</v>
      </c>
      <c r="S124" s="60">
        <v>3</v>
      </c>
      <c r="T124" s="52">
        <v>0.11642816661943893</v>
      </c>
      <c r="U124" s="52">
        <v>0</v>
      </c>
      <c r="V124" s="52">
        <v>2.266931141966563E-2</v>
      </c>
      <c r="W124" s="52">
        <v>0.86090252196089545</v>
      </c>
      <c r="X124" s="52">
        <v>0</v>
      </c>
      <c r="Y124" s="52">
        <v>0</v>
      </c>
      <c r="Z124" s="62">
        <f t="shared" si="79"/>
        <v>0.16310212947878031</v>
      </c>
      <c r="AA124" s="52">
        <v>0</v>
      </c>
      <c r="AB124" s="52">
        <v>0</v>
      </c>
      <c r="AC124" s="52">
        <v>1</v>
      </c>
      <c r="AD124" s="54">
        <f t="shared" si="80"/>
        <v>0.83689787052121956</v>
      </c>
      <c r="AE124" s="55"/>
    </row>
    <row r="125" spans="1:31" s="29" customFormat="1" ht="20.100000000000001" customHeight="1" x14ac:dyDescent="0.25">
      <c r="A125" s="21"/>
      <c r="B125" s="56">
        <v>331</v>
      </c>
      <c r="C125" s="152">
        <v>9</v>
      </c>
      <c r="D125" s="58" t="s">
        <v>96</v>
      </c>
      <c r="E125" s="48">
        <v>3736</v>
      </c>
      <c r="F125" s="48">
        <v>8</v>
      </c>
      <c r="G125" s="48">
        <v>0</v>
      </c>
      <c r="H125" s="48">
        <v>6192</v>
      </c>
      <c r="I125" s="48">
        <v>6192</v>
      </c>
      <c r="J125" s="60"/>
      <c r="K125" s="50">
        <v>1884.5820276785062</v>
      </c>
      <c r="L125" s="61">
        <f t="shared" si="76"/>
        <v>304.35756260957788</v>
      </c>
      <c r="M125" s="60"/>
      <c r="N125" s="50">
        <v>596.44962214280486</v>
      </c>
      <c r="O125" s="61">
        <f t="shared" si="77"/>
        <v>96.325843369316033</v>
      </c>
      <c r="P125" s="60">
        <v>6</v>
      </c>
      <c r="Q125" s="50">
        <v>1288.1324055357011</v>
      </c>
      <c r="R125" s="61">
        <f t="shared" si="78"/>
        <v>208.03171924026182</v>
      </c>
      <c r="S125" s="60"/>
      <c r="T125" s="52">
        <v>5.7205166594658054E-2</v>
      </c>
      <c r="U125" s="52">
        <v>0</v>
      </c>
      <c r="V125" s="52">
        <v>2.3975201708781074E-2</v>
      </c>
      <c r="W125" s="52">
        <v>0.91881963169656089</v>
      </c>
      <c r="X125" s="52">
        <v>0</v>
      </c>
      <c r="Y125" s="52">
        <v>0</v>
      </c>
      <c r="Z125" s="62">
        <f t="shared" si="79"/>
        <v>0.31648907470349397</v>
      </c>
      <c r="AA125" s="52">
        <v>0</v>
      </c>
      <c r="AB125" s="52">
        <v>0</v>
      </c>
      <c r="AC125" s="52">
        <v>1</v>
      </c>
      <c r="AD125" s="54">
        <f t="shared" si="80"/>
        <v>0.68351092529650592</v>
      </c>
      <c r="AE125" s="55"/>
    </row>
    <row r="126" spans="1:31" s="29" customFormat="1" ht="20.100000000000001" customHeight="1" x14ac:dyDescent="0.25">
      <c r="A126" s="21"/>
      <c r="B126" s="56">
        <v>369</v>
      </c>
      <c r="C126" s="152">
        <v>9</v>
      </c>
      <c r="D126" s="58" t="s">
        <v>58</v>
      </c>
      <c r="E126" s="48">
        <v>4417</v>
      </c>
      <c r="F126" s="48">
        <v>68</v>
      </c>
      <c r="G126" s="48">
        <v>2874</v>
      </c>
      <c r="H126" s="48">
        <v>3343</v>
      </c>
      <c r="I126" s="48">
        <v>4541</v>
      </c>
      <c r="J126" s="60"/>
      <c r="K126" s="50">
        <v>1845.9</v>
      </c>
      <c r="L126" s="61">
        <f t="shared" si="76"/>
        <v>406.49636643911032</v>
      </c>
      <c r="M126" s="60"/>
      <c r="N126" s="50">
        <v>676.34</v>
      </c>
      <c r="O126" s="61">
        <f t="shared" si="77"/>
        <v>148.94076194670777</v>
      </c>
      <c r="P126" s="60"/>
      <c r="Q126" s="50">
        <v>1169.56</v>
      </c>
      <c r="R126" s="61">
        <f t="shared" si="78"/>
        <v>257.55560449240255</v>
      </c>
      <c r="S126" s="60"/>
      <c r="T126" s="52">
        <v>2.7234822722299438E-2</v>
      </c>
      <c r="U126" s="52">
        <v>0</v>
      </c>
      <c r="V126" s="52">
        <v>0.20699648105982196</v>
      </c>
      <c r="W126" s="52">
        <v>0.76576869621787846</v>
      </c>
      <c r="X126" s="52">
        <v>0</v>
      </c>
      <c r="Y126" s="52">
        <v>0</v>
      </c>
      <c r="Z126" s="62">
        <f t="shared" si="79"/>
        <v>0.36640121350018962</v>
      </c>
      <c r="AA126" s="52">
        <v>0</v>
      </c>
      <c r="AB126" s="52">
        <v>0</v>
      </c>
      <c r="AC126" s="52">
        <v>1</v>
      </c>
      <c r="AD126" s="54">
        <f t="shared" si="80"/>
        <v>0.63359878649981038</v>
      </c>
      <c r="AE126" s="55"/>
    </row>
    <row r="127" spans="1:31" s="29" customFormat="1" ht="20.100000000000001" customHeight="1" x14ac:dyDescent="0.25">
      <c r="A127" s="21"/>
      <c r="B127" s="56">
        <v>420</v>
      </c>
      <c r="C127" s="152">
        <v>9</v>
      </c>
      <c r="D127" s="58" t="s">
        <v>74</v>
      </c>
      <c r="E127" s="48">
        <v>5308</v>
      </c>
      <c r="F127" s="48">
        <v>0</v>
      </c>
      <c r="G127" s="48">
        <v>3102</v>
      </c>
      <c r="H127" s="48">
        <v>4404</v>
      </c>
      <c r="I127" s="48">
        <v>5697</v>
      </c>
      <c r="J127" s="60"/>
      <c r="K127" s="50">
        <v>3960.162598048687</v>
      </c>
      <c r="L127" s="61">
        <f t="shared" si="76"/>
        <v>695.13122661904288</v>
      </c>
      <c r="M127" s="60"/>
      <c r="N127" s="50">
        <v>1785.2212144418461</v>
      </c>
      <c r="O127" s="61">
        <f t="shared" si="77"/>
        <v>313.36163146249714</v>
      </c>
      <c r="P127" s="60" t="s">
        <v>134</v>
      </c>
      <c r="Q127" s="50">
        <v>2174.9413836068406</v>
      </c>
      <c r="R127" s="61">
        <f t="shared" si="78"/>
        <v>381.76959515654568</v>
      </c>
      <c r="S127" s="60">
        <v>2</v>
      </c>
      <c r="T127" s="52">
        <v>1.3594953837464943E-2</v>
      </c>
      <c r="U127" s="52">
        <v>1.019481499142406E-3</v>
      </c>
      <c r="V127" s="52">
        <v>0.27733817859362453</v>
      </c>
      <c r="W127" s="52">
        <v>0.45489707147946495</v>
      </c>
      <c r="X127" s="52">
        <v>0.25315031459030307</v>
      </c>
      <c r="Y127" s="52">
        <v>0</v>
      </c>
      <c r="Z127" s="62">
        <f t="shared" si="79"/>
        <v>0.45079492829953199</v>
      </c>
      <c r="AA127" s="52">
        <v>0</v>
      </c>
      <c r="AB127" s="52">
        <v>7.1128353695422983E-3</v>
      </c>
      <c r="AC127" s="52">
        <v>0.99288716463045779</v>
      </c>
      <c r="AD127" s="54">
        <f t="shared" si="80"/>
        <v>0.54920507170046795</v>
      </c>
      <c r="AE127" s="55"/>
    </row>
    <row r="128" spans="1:31" s="29" customFormat="1" ht="20.100000000000001" customHeight="1" x14ac:dyDescent="0.25">
      <c r="A128" s="21"/>
      <c r="B128" s="56">
        <v>522</v>
      </c>
      <c r="C128" s="152">
        <v>9</v>
      </c>
      <c r="D128" s="58" t="s">
        <v>28</v>
      </c>
      <c r="E128" s="48">
        <v>1412</v>
      </c>
      <c r="F128" s="48">
        <v>0</v>
      </c>
      <c r="G128" s="48">
        <v>186</v>
      </c>
      <c r="H128" s="48">
        <v>2578</v>
      </c>
      <c r="I128" s="48">
        <v>2656</v>
      </c>
      <c r="J128" s="60"/>
      <c r="K128" s="50">
        <v>928.81</v>
      </c>
      <c r="L128" s="61">
        <f t="shared" si="76"/>
        <v>349.70256024096386</v>
      </c>
      <c r="M128" s="60"/>
      <c r="N128" s="50">
        <v>154.53</v>
      </c>
      <c r="O128" s="61">
        <f t="shared" si="77"/>
        <v>58.181475903614455</v>
      </c>
      <c r="P128" s="60"/>
      <c r="Q128" s="50">
        <v>774.28</v>
      </c>
      <c r="R128" s="61">
        <f t="shared" si="78"/>
        <v>291.52108433734941</v>
      </c>
      <c r="S128" s="60"/>
      <c r="T128" s="52">
        <v>9.1891542095385997E-2</v>
      </c>
      <c r="U128" s="52">
        <v>0</v>
      </c>
      <c r="V128" s="52">
        <v>1.2942470717660001E-3</v>
      </c>
      <c r="W128" s="52">
        <v>0.89820746780560412</v>
      </c>
      <c r="X128" s="52">
        <v>0</v>
      </c>
      <c r="Y128" s="52">
        <v>8.6067430272439016E-3</v>
      </c>
      <c r="Z128" s="62">
        <f t="shared" si="79"/>
        <v>0.16637417771126498</v>
      </c>
      <c r="AA128" s="52">
        <v>0</v>
      </c>
      <c r="AB128" s="52">
        <v>0</v>
      </c>
      <c r="AC128" s="52">
        <v>1</v>
      </c>
      <c r="AD128" s="54">
        <f t="shared" si="80"/>
        <v>0.83362582228873505</v>
      </c>
      <c r="AE128" s="55"/>
    </row>
    <row r="129" spans="1:31" s="29" customFormat="1" ht="20.100000000000001" customHeight="1" x14ac:dyDescent="0.25">
      <c r="A129" s="21"/>
      <c r="B129" s="56">
        <v>523</v>
      </c>
      <c r="C129" s="152">
        <v>9</v>
      </c>
      <c r="D129" s="58" t="s">
        <v>67</v>
      </c>
      <c r="E129" s="48">
        <v>6092</v>
      </c>
      <c r="F129" s="48">
        <v>6</v>
      </c>
      <c r="G129" s="48">
        <v>3259</v>
      </c>
      <c r="H129" s="48">
        <v>6094</v>
      </c>
      <c r="I129" s="48">
        <v>7452</v>
      </c>
      <c r="J129" s="60"/>
      <c r="K129" s="50">
        <v>5961.69</v>
      </c>
      <c r="L129" s="61">
        <f t="shared" si="76"/>
        <v>800.01207729468604</v>
      </c>
      <c r="M129" s="60"/>
      <c r="N129" s="50">
        <v>1237.3900000000001</v>
      </c>
      <c r="O129" s="61">
        <f t="shared" si="77"/>
        <v>166.0480407944176</v>
      </c>
      <c r="P129" s="60"/>
      <c r="Q129" s="50">
        <v>4724.3</v>
      </c>
      <c r="R129" s="61">
        <f t="shared" si="78"/>
        <v>633.96403650026843</v>
      </c>
      <c r="S129" s="60"/>
      <c r="T129" s="52">
        <v>2.7137765781200751E-2</v>
      </c>
      <c r="U129" s="52">
        <v>0</v>
      </c>
      <c r="V129" s="52">
        <v>0.15526228594056846</v>
      </c>
      <c r="W129" s="52">
        <v>0.72993154947106409</v>
      </c>
      <c r="X129" s="52">
        <v>8.7668398807166689E-2</v>
      </c>
      <c r="Y129" s="52">
        <v>0</v>
      </c>
      <c r="Z129" s="62">
        <f t="shared" si="79"/>
        <v>0.20755691758544981</v>
      </c>
      <c r="AA129" s="52">
        <v>0</v>
      </c>
      <c r="AB129" s="52">
        <v>7.1354486378934446E-3</v>
      </c>
      <c r="AC129" s="52">
        <v>0.9928645513621065</v>
      </c>
      <c r="AD129" s="54">
        <f t="shared" si="80"/>
        <v>0.7924430824145503</v>
      </c>
      <c r="AE129" s="55"/>
    </row>
    <row r="130" spans="1:31" s="29" customFormat="1" ht="20.100000000000001" customHeight="1" x14ac:dyDescent="0.25">
      <c r="A130" s="21"/>
      <c r="B130" s="56">
        <v>552</v>
      </c>
      <c r="C130" s="152">
        <v>9</v>
      </c>
      <c r="D130" s="58" t="s">
        <v>60</v>
      </c>
      <c r="E130" s="48">
        <v>1661</v>
      </c>
      <c r="F130" s="48">
        <v>28</v>
      </c>
      <c r="G130" s="48">
        <v>626</v>
      </c>
      <c r="H130" s="48">
        <v>2420</v>
      </c>
      <c r="I130" s="48">
        <v>2681</v>
      </c>
      <c r="J130" s="60"/>
      <c r="K130" s="50">
        <v>942.02</v>
      </c>
      <c r="L130" s="61">
        <f t="shared" si="76"/>
        <v>351.36889220440133</v>
      </c>
      <c r="M130" s="60"/>
      <c r="N130" s="50">
        <v>270.54000000000002</v>
      </c>
      <c r="O130" s="61">
        <f t="shared" si="77"/>
        <v>100.91010816859381</v>
      </c>
      <c r="P130" s="60"/>
      <c r="Q130" s="50">
        <v>671.48</v>
      </c>
      <c r="R130" s="61">
        <f t="shared" si="78"/>
        <v>250.45878403580753</v>
      </c>
      <c r="S130" s="60"/>
      <c r="T130" s="52">
        <v>4.9271826716936494E-2</v>
      </c>
      <c r="U130" s="52">
        <v>1.8481555407703111E-3</v>
      </c>
      <c r="V130" s="52">
        <v>4.879130627633621E-2</v>
      </c>
      <c r="W130" s="52">
        <v>0.82043320765875649</v>
      </c>
      <c r="X130" s="52">
        <v>4.4725364086641524E-2</v>
      </c>
      <c r="Y130" s="52">
        <v>3.4930139720558875E-2</v>
      </c>
      <c r="Z130" s="62">
        <f t="shared" si="79"/>
        <v>0.28719135474830687</v>
      </c>
      <c r="AA130" s="52">
        <v>0</v>
      </c>
      <c r="AB130" s="52">
        <v>7.1483886340620718E-4</v>
      </c>
      <c r="AC130" s="52">
        <v>0.99928516113659371</v>
      </c>
      <c r="AD130" s="54">
        <f t="shared" si="80"/>
        <v>0.71280864525169318</v>
      </c>
      <c r="AE130" s="55"/>
    </row>
    <row r="131" spans="1:31" s="29" customFormat="1" ht="20.100000000000001" customHeight="1" x14ac:dyDescent="0.25">
      <c r="A131" s="21"/>
      <c r="B131" s="56">
        <v>629</v>
      </c>
      <c r="C131" s="152">
        <v>9</v>
      </c>
      <c r="D131" s="58" t="s">
        <v>39</v>
      </c>
      <c r="E131" s="48">
        <v>4178</v>
      </c>
      <c r="F131" s="48">
        <v>12</v>
      </c>
      <c r="G131" s="48">
        <v>2097</v>
      </c>
      <c r="H131" s="48">
        <v>3685</v>
      </c>
      <c r="I131" s="48">
        <v>4559</v>
      </c>
      <c r="J131" s="60"/>
      <c r="K131" s="50">
        <v>1028.53</v>
      </c>
      <c r="L131" s="61">
        <f t="shared" si="76"/>
        <v>225.60429918841851</v>
      </c>
      <c r="M131" s="60"/>
      <c r="N131" s="50">
        <v>310.33</v>
      </c>
      <c r="O131" s="61">
        <f t="shared" si="77"/>
        <v>68.069752138626896</v>
      </c>
      <c r="P131" s="60"/>
      <c r="Q131" s="50">
        <v>718.2</v>
      </c>
      <c r="R131" s="61">
        <f t="shared" si="78"/>
        <v>157.53454704979163</v>
      </c>
      <c r="S131" s="60"/>
      <c r="T131" s="52">
        <v>6.5414236457964112E-2</v>
      </c>
      <c r="U131" s="52">
        <v>0</v>
      </c>
      <c r="V131" s="52">
        <v>0</v>
      </c>
      <c r="W131" s="52">
        <v>0.93458576354203582</v>
      </c>
      <c r="X131" s="52">
        <v>0</v>
      </c>
      <c r="Y131" s="52">
        <v>0</v>
      </c>
      <c r="Z131" s="62">
        <f t="shared" si="79"/>
        <v>0.3017218749088505</v>
      </c>
      <c r="AA131" s="52">
        <v>0</v>
      </c>
      <c r="AB131" s="52">
        <v>0</v>
      </c>
      <c r="AC131" s="52">
        <v>1</v>
      </c>
      <c r="AD131" s="54">
        <f t="shared" si="80"/>
        <v>0.69827812509114962</v>
      </c>
      <c r="AE131" s="55"/>
    </row>
    <row r="132" spans="1:31" s="29" customFormat="1" ht="20.100000000000001" customHeight="1" x14ac:dyDescent="0.25">
      <c r="A132" s="21"/>
      <c r="B132" s="56">
        <v>630</v>
      </c>
      <c r="C132" s="152">
        <v>9</v>
      </c>
      <c r="D132" s="58" t="s">
        <v>72</v>
      </c>
      <c r="E132" s="48">
        <v>3607</v>
      </c>
      <c r="F132" s="48">
        <v>0</v>
      </c>
      <c r="G132" s="48">
        <v>2625</v>
      </c>
      <c r="H132" s="48">
        <v>2285</v>
      </c>
      <c r="I132" s="48">
        <v>3379</v>
      </c>
      <c r="J132" s="60"/>
      <c r="K132" s="50">
        <v>690.87926397324952</v>
      </c>
      <c r="L132" s="61">
        <f t="shared" si="76"/>
        <v>204.46264101013597</v>
      </c>
      <c r="M132" s="60"/>
      <c r="N132" s="50">
        <v>251.91341117859957</v>
      </c>
      <c r="O132" s="61">
        <f t="shared" si="77"/>
        <v>74.552652020893632</v>
      </c>
      <c r="P132" s="60">
        <v>6</v>
      </c>
      <c r="Q132" s="50">
        <v>438.96585279464989</v>
      </c>
      <c r="R132" s="61">
        <f t="shared" si="78"/>
        <v>129.90998898924235</v>
      </c>
      <c r="S132" s="60">
        <v>2</v>
      </c>
      <c r="T132" s="52">
        <v>4.9977490047459369E-2</v>
      </c>
      <c r="U132" s="52">
        <v>0</v>
      </c>
      <c r="V132" s="52">
        <v>6.3116925476934385E-2</v>
      </c>
      <c r="W132" s="52">
        <v>0.88690558447560619</v>
      </c>
      <c r="X132" s="52">
        <v>0</v>
      </c>
      <c r="Y132" s="52">
        <v>0</v>
      </c>
      <c r="Z132" s="62">
        <f t="shared" si="79"/>
        <v>0.3646272573442782</v>
      </c>
      <c r="AA132" s="52">
        <v>0</v>
      </c>
      <c r="AB132" s="52">
        <v>2.4056540919459659E-2</v>
      </c>
      <c r="AC132" s="52">
        <v>0.97594345908054037</v>
      </c>
      <c r="AD132" s="54">
        <f t="shared" si="80"/>
        <v>0.63537274265572175</v>
      </c>
      <c r="AE132" s="55"/>
    </row>
    <row r="133" spans="1:31" s="29" customFormat="1" ht="20.100000000000001" customHeight="1" x14ac:dyDescent="0.25">
      <c r="A133" s="21"/>
      <c r="B133" s="56">
        <v>830</v>
      </c>
      <c r="C133" s="152">
        <v>9</v>
      </c>
      <c r="D133" s="58" t="s">
        <v>64</v>
      </c>
      <c r="E133" s="48">
        <v>563</v>
      </c>
      <c r="F133" s="48">
        <v>0</v>
      </c>
      <c r="G133" s="48">
        <v>383</v>
      </c>
      <c r="H133" s="48">
        <v>1421</v>
      </c>
      <c r="I133" s="48">
        <v>1581</v>
      </c>
      <c r="J133" s="60"/>
      <c r="K133" s="50">
        <v>231.97</v>
      </c>
      <c r="L133" s="61">
        <f t="shared" si="76"/>
        <v>146.7235926628716</v>
      </c>
      <c r="M133" s="60"/>
      <c r="N133" s="50">
        <v>47</v>
      </c>
      <c r="O133" s="61">
        <f t="shared" si="77"/>
        <v>29.728020240354205</v>
      </c>
      <c r="P133" s="60"/>
      <c r="Q133" s="50">
        <v>184.97</v>
      </c>
      <c r="R133" s="61">
        <f t="shared" si="78"/>
        <v>116.9955724225174</v>
      </c>
      <c r="S133" s="60">
        <v>2</v>
      </c>
      <c r="T133" s="52">
        <v>0.16659574468085106</v>
      </c>
      <c r="U133" s="52">
        <v>0</v>
      </c>
      <c r="V133" s="52">
        <v>0</v>
      </c>
      <c r="W133" s="52">
        <v>0.83340425531914897</v>
      </c>
      <c r="X133" s="52">
        <v>0</v>
      </c>
      <c r="Y133" s="52">
        <v>0</v>
      </c>
      <c r="Z133" s="62">
        <f t="shared" si="79"/>
        <v>0.20261240677673836</v>
      </c>
      <c r="AA133" s="52">
        <v>0</v>
      </c>
      <c r="AB133" s="52">
        <v>0</v>
      </c>
      <c r="AC133" s="52">
        <v>1</v>
      </c>
      <c r="AD133" s="54">
        <f t="shared" si="80"/>
        <v>0.79738759322326158</v>
      </c>
      <c r="AE133" s="55"/>
    </row>
    <row r="134" spans="1:31" s="29" customFormat="1" ht="20.100000000000001" customHeight="1" x14ac:dyDescent="0.25">
      <c r="A134" s="21"/>
      <c r="B134" s="56">
        <v>952</v>
      </c>
      <c r="C134" s="152">
        <v>9</v>
      </c>
      <c r="D134" s="58" t="s">
        <v>132</v>
      </c>
      <c r="E134" s="48">
        <v>791</v>
      </c>
      <c r="F134" s="48">
        <v>0</v>
      </c>
      <c r="G134" s="48">
        <v>479</v>
      </c>
      <c r="H134" s="48">
        <v>670</v>
      </c>
      <c r="I134" s="48">
        <v>870</v>
      </c>
      <c r="J134" s="60"/>
      <c r="K134" s="50">
        <v>241.56119574940249</v>
      </c>
      <c r="L134" s="61">
        <f t="shared" si="76"/>
        <v>277.65654683839364</v>
      </c>
      <c r="M134" s="60"/>
      <c r="N134" s="50">
        <v>107.438956599522</v>
      </c>
      <c r="O134" s="61">
        <f t="shared" si="77"/>
        <v>123.49305356266898</v>
      </c>
      <c r="P134" s="60">
        <v>6</v>
      </c>
      <c r="Q134" s="50">
        <v>134.1222391498805</v>
      </c>
      <c r="R134" s="61">
        <f t="shared" si="78"/>
        <v>154.16349327572473</v>
      </c>
      <c r="S134" s="60"/>
      <c r="T134" s="52">
        <v>3.4345084099750248E-2</v>
      </c>
      <c r="U134" s="52">
        <v>4.970264203053288E-2</v>
      </c>
      <c r="V134" s="52">
        <v>8.3768497804268902E-3</v>
      </c>
      <c r="W134" s="52">
        <v>0.90757542408928993</v>
      </c>
      <c r="X134" s="52">
        <v>0</v>
      </c>
      <c r="Y134" s="52">
        <v>0</v>
      </c>
      <c r="Z134" s="62">
        <f t="shared" si="79"/>
        <v>0.44476910402025016</v>
      </c>
      <c r="AA134" s="52">
        <v>0</v>
      </c>
      <c r="AB134" s="52">
        <v>0</v>
      </c>
      <c r="AC134" s="52">
        <v>1</v>
      </c>
      <c r="AD134" s="54">
        <f t="shared" si="80"/>
        <v>0.55523089597974995</v>
      </c>
      <c r="AE134" s="55"/>
    </row>
    <row r="135" spans="1:31" s="29" customFormat="1" ht="20.100000000000001" customHeight="1" x14ac:dyDescent="0.25">
      <c r="A135" s="21"/>
      <c r="B135" s="56">
        <v>982</v>
      </c>
      <c r="C135" s="152">
        <v>9</v>
      </c>
      <c r="D135" s="58" t="s">
        <v>146</v>
      </c>
      <c r="E135" s="48">
        <v>683</v>
      </c>
      <c r="F135" s="48">
        <v>24</v>
      </c>
      <c r="G135" s="48">
        <v>47</v>
      </c>
      <c r="H135" s="48">
        <v>2395</v>
      </c>
      <c r="I135" s="48">
        <v>2415</v>
      </c>
      <c r="J135" s="60"/>
      <c r="K135" s="50">
        <v>610.02</v>
      </c>
      <c r="L135" s="61">
        <f t="shared" si="76"/>
        <v>252.59627329192546</v>
      </c>
      <c r="M135" s="60"/>
      <c r="N135" s="50">
        <v>66.319999999999993</v>
      </c>
      <c r="O135" s="61">
        <f t="shared" si="77"/>
        <v>27.461697722567287</v>
      </c>
      <c r="P135" s="60"/>
      <c r="Q135" s="50">
        <v>543.70000000000005</v>
      </c>
      <c r="R135" s="61">
        <f t="shared" si="78"/>
        <v>225.13457556935819</v>
      </c>
      <c r="S135" s="60">
        <v>3</v>
      </c>
      <c r="T135" s="52">
        <v>0.19903498190591074</v>
      </c>
      <c r="U135" s="52">
        <v>0</v>
      </c>
      <c r="V135" s="52">
        <v>0</v>
      </c>
      <c r="W135" s="52">
        <v>0.80096501809408926</v>
      </c>
      <c r="X135" s="52">
        <v>0</v>
      </c>
      <c r="Y135" s="52">
        <v>0</v>
      </c>
      <c r="Z135" s="62">
        <f t="shared" si="79"/>
        <v>0.10871774695911608</v>
      </c>
      <c r="AA135" s="52">
        <v>0</v>
      </c>
      <c r="AB135" s="52">
        <v>0</v>
      </c>
      <c r="AC135" s="52">
        <v>1</v>
      </c>
      <c r="AD135" s="54">
        <f t="shared" si="80"/>
        <v>0.89128225304088404</v>
      </c>
      <c r="AE135" s="55"/>
    </row>
    <row r="136" spans="1:31" s="4" customFormat="1" ht="18" thickBot="1" x14ac:dyDescent="0.3">
      <c r="B136" s="66"/>
      <c r="C136" s="67"/>
      <c r="D136" s="139" t="s">
        <v>119</v>
      </c>
      <c r="E136" s="140">
        <f>SUM(E120:E135)</f>
        <v>45232</v>
      </c>
      <c r="F136" s="140">
        <f>SUM(F120:F135)</f>
        <v>222</v>
      </c>
      <c r="G136" s="140">
        <f>SUM(G120:G135)</f>
        <v>18776</v>
      </c>
      <c r="H136" s="140">
        <f>SUM(H120:H135)</f>
        <v>56013</v>
      </c>
      <c r="I136" s="140">
        <f>SUM(I120:I135)</f>
        <v>63840</v>
      </c>
      <c r="J136" s="140"/>
      <c r="K136" s="141">
        <f>SUM(K120:K135)</f>
        <v>26601.904842465268</v>
      </c>
      <c r="L136" s="142">
        <f t="shared" ref="L136" si="81">K136*1000/I136</f>
        <v>416.69650442458124</v>
      </c>
      <c r="M136" s="143"/>
      <c r="N136" s="144">
        <f>SUM(N120:N135)</f>
        <v>7518.1570099751079</v>
      </c>
      <c r="O136" s="145">
        <f t="shared" ref="O136" si="82">N136*1000/I136</f>
        <v>117.7656173241715</v>
      </c>
      <c r="P136" s="146"/>
      <c r="Q136" s="144">
        <f>SUM(Q120:Q135)</f>
        <v>19083.74783249016</v>
      </c>
      <c r="R136" s="147">
        <f t="shared" ref="R136" si="83">Q136*1000/I136</f>
        <v>298.93088710040979</v>
      </c>
      <c r="S136" s="148"/>
      <c r="T136" s="149"/>
      <c r="U136" s="149"/>
      <c r="V136" s="149"/>
      <c r="W136" s="203" t="s">
        <v>120</v>
      </c>
      <c r="X136" s="203"/>
      <c r="Y136" s="203"/>
      <c r="Z136" s="44">
        <f t="shared" ref="Z136" si="84">N136/K136</f>
        <v>0.28261724318228859</v>
      </c>
      <c r="AA136" s="149"/>
      <c r="AB136" s="149"/>
      <c r="AC136" s="149"/>
      <c r="AD136" s="150">
        <f t="shared" ref="AD136" si="85">Q136/K136</f>
        <v>0.71738275681771135</v>
      </c>
    </row>
    <row r="137" spans="1:31" ht="18" thickBot="1" x14ac:dyDescent="0.3">
      <c r="B137" s="68"/>
    </row>
    <row r="138" spans="1:31" s="4" customFormat="1" ht="18" thickBot="1" x14ac:dyDescent="0.3">
      <c r="B138" s="70"/>
      <c r="C138" s="71"/>
      <c r="D138" s="72" t="s">
        <v>106</v>
      </c>
      <c r="E138" s="73">
        <f>E136+E117+E108+E76+E66+E54+E35+E24+E14</f>
        <v>3947695</v>
      </c>
      <c r="F138" s="73">
        <f>F136+F117+F108+F76+F66+F54+F35+F24+F14</f>
        <v>1546987</v>
      </c>
      <c r="G138" s="73">
        <f>G136+G117+G108+G76+G66+G54+G35+G24+G14</f>
        <v>113424</v>
      </c>
      <c r="H138" s="73">
        <f>H136+H117+H108+H76+H66+H54+H35+H24+H14</f>
        <v>13770284</v>
      </c>
      <c r="I138" s="73">
        <f>I136+I117+I108+I76+I66+I54+I35+I24+I14</f>
        <v>13817550</v>
      </c>
      <c r="J138" s="74"/>
      <c r="K138" s="73">
        <f>K136+K117+K108+K76+K66+K54+K35+K24+K14</f>
        <v>4990614.1372557655</v>
      </c>
      <c r="L138" s="151">
        <f>K138*1000/I138</f>
        <v>361.17937964803934</v>
      </c>
      <c r="M138" s="76"/>
      <c r="N138" s="73">
        <f>N136+N117+N108+N76+N66+N54+N35+N24+N14</f>
        <v>2449955.7152041206</v>
      </c>
      <c r="O138" s="151">
        <f t="shared" ref="O138" si="86">N138*1000/I138</f>
        <v>177.30753391188168</v>
      </c>
      <c r="P138" s="77"/>
      <c r="Q138" s="73">
        <f>Q136+Q117+Q108+Q76+Q66+Q54+Q35+Q24+Q14</f>
        <v>2540658.4220516453</v>
      </c>
      <c r="R138" s="151">
        <v>178.67790361213798</v>
      </c>
      <c r="S138" s="78"/>
      <c r="T138" s="79">
        <v>3.1075824039270325E-2</v>
      </c>
      <c r="U138" s="79">
        <v>5.0092711259387161E-3</v>
      </c>
      <c r="V138" s="79">
        <v>8.9419571407174922E-2</v>
      </c>
      <c r="W138" s="79">
        <v>0.42940378108555222</v>
      </c>
      <c r="X138" s="79">
        <v>0.43834119563190799</v>
      </c>
      <c r="Y138" s="79">
        <v>6.7503567101561794E-3</v>
      </c>
      <c r="Z138" s="80">
        <f>N138/K138</f>
        <v>0.49091267083038803</v>
      </c>
      <c r="AA138" s="79">
        <v>5.4589566255626013E-2</v>
      </c>
      <c r="AB138" s="79">
        <v>1.2706543741658187E-3</v>
      </c>
      <c r="AC138" s="79">
        <v>0.94413977937020843</v>
      </c>
      <c r="AD138" s="81">
        <f>Q138/K138</f>
        <v>0.50908732916961208</v>
      </c>
    </row>
    <row r="139" spans="1:31" x14ac:dyDescent="0.25">
      <c r="B139" s="68"/>
      <c r="D139" s="82"/>
      <c r="G139" s="83"/>
      <c r="H139" s="83"/>
      <c r="L139" s="21"/>
      <c r="M139" s="21"/>
      <c r="N139" s="21"/>
      <c r="O139" s="21"/>
      <c r="P139" s="84"/>
      <c r="Q139" s="21"/>
      <c r="W139" s="17"/>
    </row>
    <row r="140" spans="1:31" x14ac:dyDescent="0.25">
      <c r="D140" s="86" t="s">
        <v>107</v>
      </c>
      <c r="E140" s="83"/>
      <c r="F140" s="87"/>
      <c r="G140" s="87"/>
      <c r="H140" s="83"/>
      <c r="I140" s="83"/>
      <c r="J140" s="83"/>
      <c r="K140" s="88"/>
      <c r="L140" s="88"/>
    </row>
    <row r="141" spans="1:31" ht="46.5" customHeight="1" x14ac:dyDescent="0.25">
      <c r="D141" s="164" t="s">
        <v>108</v>
      </c>
      <c r="E141" s="164"/>
      <c r="F141" s="164"/>
      <c r="G141" s="164"/>
      <c r="H141" s="164"/>
      <c r="I141" s="164"/>
      <c r="J141" s="164"/>
      <c r="K141" s="164"/>
      <c r="L141" s="164"/>
    </row>
    <row r="142" spans="1:31" ht="32.65" customHeight="1" x14ac:dyDescent="0.25">
      <c r="D142" s="164" t="s">
        <v>109</v>
      </c>
      <c r="E142" s="164"/>
      <c r="F142" s="164"/>
      <c r="G142" s="164"/>
      <c r="H142" s="164"/>
      <c r="I142" s="164"/>
      <c r="J142" s="164"/>
      <c r="K142" s="164"/>
      <c r="L142" s="164"/>
    </row>
    <row r="143" spans="1:31" ht="19.899999999999999" customHeight="1" x14ac:dyDescent="0.25">
      <c r="D143" s="164" t="s">
        <v>110</v>
      </c>
      <c r="E143" s="164"/>
      <c r="F143" s="164"/>
      <c r="G143" s="164"/>
      <c r="H143" s="164"/>
      <c r="I143" s="164"/>
      <c r="J143" s="164"/>
      <c r="K143" s="164"/>
      <c r="L143" s="164"/>
    </row>
    <row r="144" spans="1:31" x14ac:dyDescent="0.25">
      <c r="D144" s="164" t="s">
        <v>111</v>
      </c>
      <c r="E144" s="164"/>
      <c r="F144" s="164"/>
      <c r="G144" s="164"/>
      <c r="H144" s="164"/>
      <c r="I144" s="164"/>
      <c r="J144" s="164"/>
      <c r="K144" s="164"/>
      <c r="L144" s="164"/>
    </row>
    <row r="145" spans="4:12" ht="34.5" customHeight="1" x14ac:dyDescent="0.25">
      <c r="D145" s="164" t="s">
        <v>112</v>
      </c>
      <c r="E145" s="164"/>
      <c r="F145" s="164"/>
      <c r="G145" s="164"/>
      <c r="H145" s="164"/>
      <c r="I145" s="164"/>
      <c r="J145" s="164"/>
      <c r="K145" s="164"/>
      <c r="L145" s="164"/>
    </row>
    <row r="146" spans="4:12" ht="42" customHeight="1" x14ac:dyDescent="0.25">
      <c r="D146" s="164" t="s">
        <v>113</v>
      </c>
      <c r="E146" s="164"/>
      <c r="F146" s="164"/>
      <c r="G146" s="164"/>
      <c r="H146" s="164"/>
      <c r="I146" s="164"/>
      <c r="J146" s="164"/>
      <c r="K146" s="164"/>
      <c r="L146" s="164"/>
    </row>
    <row r="147" spans="4:12" x14ac:dyDescent="0.25">
      <c r="D147" s="89"/>
      <c r="E147" s="89"/>
      <c r="F147" s="89"/>
      <c r="G147" s="89"/>
      <c r="H147" s="89"/>
      <c r="I147" s="89"/>
      <c r="J147" s="89"/>
      <c r="K147" s="89"/>
      <c r="L147" s="89"/>
    </row>
    <row r="148" spans="4:12" x14ac:dyDescent="0.25">
      <c r="G148" s="83" t="s">
        <v>114</v>
      </c>
      <c r="H148" s="83"/>
      <c r="K148" s="21"/>
      <c r="L148" s="21"/>
    </row>
    <row r="149" spans="4:12" x14ac:dyDescent="0.25">
      <c r="D149" s="90" t="s">
        <v>115</v>
      </c>
      <c r="K149" s="21"/>
      <c r="L149" s="21"/>
    </row>
    <row r="150" spans="4:12" ht="33" customHeight="1" x14ac:dyDescent="0.25">
      <c r="D150" s="182" t="s">
        <v>116</v>
      </c>
      <c r="E150" s="182"/>
      <c r="F150" s="182"/>
      <c r="G150" s="182"/>
      <c r="H150" s="182"/>
      <c r="I150" s="182"/>
      <c r="J150" s="182"/>
      <c r="K150" s="182"/>
      <c r="L150" s="182"/>
    </row>
    <row r="151" spans="4:12" x14ac:dyDescent="0.25">
      <c r="D151" s="181" t="s">
        <v>117</v>
      </c>
      <c r="E151" s="181"/>
      <c r="F151" s="181"/>
      <c r="G151" s="181"/>
      <c r="H151" s="181"/>
      <c r="I151" s="181"/>
      <c r="J151" s="181"/>
      <c r="K151" s="181"/>
      <c r="L151" s="181"/>
    </row>
  </sheetData>
  <mergeCells count="43">
    <mergeCell ref="D151:L151"/>
    <mergeCell ref="D142:L142"/>
    <mergeCell ref="D143:L143"/>
    <mergeCell ref="D144:L144"/>
    <mergeCell ref="D145:L145"/>
    <mergeCell ref="D146:L146"/>
    <mergeCell ref="D150:L150"/>
    <mergeCell ref="D27:AD27"/>
    <mergeCell ref="W35:Y35"/>
    <mergeCell ref="D141:L141"/>
    <mergeCell ref="W54:Y54"/>
    <mergeCell ref="D57:AD57"/>
    <mergeCell ref="W66:Y66"/>
    <mergeCell ref="D69:AD69"/>
    <mergeCell ref="W76:Y76"/>
    <mergeCell ref="D79:AD79"/>
    <mergeCell ref="W108:Y108"/>
    <mergeCell ref="D111:AD111"/>
    <mergeCell ref="W117:Y117"/>
    <mergeCell ref="D120:AD120"/>
    <mergeCell ref="W136:Y136"/>
    <mergeCell ref="D38:AD38"/>
    <mergeCell ref="Q4:R5"/>
    <mergeCell ref="S4:S5"/>
    <mergeCell ref="T4:Z4"/>
    <mergeCell ref="AA4:AD4"/>
    <mergeCell ref="W24:Y24"/>
    <mergeCell ref="W14:Y14"/>
    <mergeCell ref="D17:AD17"/>
    <mergeCell ref="D7:AD7"/>
    <mergeCell ref="G4:G5"/>
    <mergeCell ref="H4:H5"/>
    <mergeCell ref="I4:I5"/>
    <mergeCell ref="J4:J5"/>
    <mergeCell ref="K4:L5"/>
    <mergeCell ref="N4:O5"/>
    <mergeCell ref="F4:F5"/>
    <mergeCell ref="P4:P5"/>
    <mergeCell ref="A1:E1"/>
    <mergeCell ref="B4:B5"/>
    <mergeCell ref="C4:C5"/>
    <mergeCell ref="D4:D5"/>
    <mergeCell ref="E4:E5"/>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Diversion Rates (Alphabetical)</vt:lpstr>
      <vt:lpstr>Residential Diversion Rates</vt:lpstr>
      <vt:lpstr>Municipal Grouping</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Maha Shah</dc:creator>
  <cp:lastModifiedBy>Cody Fowler</cp:lastModifiedBy>
  <dcterms:created xsi:type="dcterms:W3CDTF">2021-07-29T17:15:19Z</dcterms:created>
  <dcterms:modified xsi:type="dcterms:W3CDTF">2023-01-27T19:37:41Z</dcterms:modified>
</cp:coreProperties>
</file>